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2 Budget\Tax Rate\"/>
    </mc:Choice>
  </mc:AlternateContent>
  <xr:revisionPtr revIDLastSave="0" documentId="13_ncr:1_{F811FECC-D2EE-42CC-B82E-848A1AFF17DC}" xr6:coauthVersionLast="47" xr6:coauthVersionMax="47" xr10:uidLastSave="{00000000-0000-0000-0000-000000000000}"/>
  <bookViews>
    <workbookView xWindow="-22284" yWindow="384" windowWidth="21600" windowHeight="11388" xr2:uid="{00000000-000D-0000-FFFF-FFFF00000000}"/>
  </bookViews>
  <sheets>
    <sheet name="2021 with $100,000 Overlay" sheetId="13" r:id="rId1"/>
    <sheet name="2020 with $100,000 Overlay" sheetId="11" r:id="rId2"/>
    <sheet name="2019 with $100,000 Overlay" sheetId="9" r:id="rId3"/>
    <sheet name="2019 with $75,000 Overlay" sheetId="10" r:id="rId4"/>
    <sheet name="2018 with $175,000 overlay" sheetId="8" r:id="rId5"/>
    <sheet name="2017 tax rate setting" sheetId="5" r:id="rId6"/>
    <sheet name="2016 tax rate setting (2)" sheetId="4" r:id="rId7"/>
    <sheet name="2015 tax rate setting" sheetId="1" r:id="rId8"/>
    <sheet name="Sheet2" sheetId="2" r:id="rId9"/>
    <sheet name="Sheet3" sheetId="3" r:id="rId10"/>
  </sheets>
  <definedNames>
    <definedName name="_xlnm.Print_Area" localSheetId="5">'2017 tax rate setting'!$A$1:$J$25</definedName>
    <definedName name="_xlnm.Print_Area" localSheetId="4">'2018 with $175,000 overlay'!$A$1:$K$25</definedName>
    <definedName name="_xlnm.Print_Area" localSheetId="2">'2019 with $100,000 Overlay'!$A$1:$L$31</definedName>
    <definedName name="_xlnm.Print_Area" localSheetId="3">'2019 with $75,000 Overlay'!$A$1:$L$31</definedName>
    <definedName name="_xlnm.Print_Area" localSheetId="1">'2020 with $100,000 Overlay'!$A$1:$M$32</definedName>
    <definedName name="_xlnm.Print_Area" localSheetId="0">'2021 with $100,000 Overlay'!$A$1:$N$30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" i="13" l="1"/>
  <c r="C10" i="13"/>
  <c r="A10" i="13" s="1"/>
  <c r="C9" i="13"/>
  <c r="C8" i="13"/>
  <c r="A8" i="13" s="1"/>
  <c r="C7" i="13"/>
  <c r="A7" i="13" s="1"/>
  <c r="C6" i="13"/>
  <c r="A6" i="13" s="1"/>
  <c r="C5" i="13"/>
  <c r="A5" i="13" s="1"/>
  <c r="C4" i="13"/>
  <c r="A4" i="13" s="1"/>
  <c r="C3" i="13"/>
  <c r="A3" i="13" s="1"/>
  <c r="D5" i="13"/>
  <c r="D4" i="13"/>
  <c r="D10" i="13"/>
  <c r="D9" i="13"/>
  <c r="D8" i="13"/>
  <c r="E10" i="13"/>
  <c r="E9" i="13"/>
  <c r="E8" i="13"/>
  <c r="E7" i="13"/>
  <c r="D7" i="13" s="1"/>
  <c r="E6" i="13"/>
  <c r="D6" i="13" s="1"/>
  <c r="E5" i="13"/>
  <c r="E4" i="13"/>
  <c r="E3" i="13"/>
  <c r="D3" i="13" s="1"/>
  <c r="G7" i="13" l="1"/>
  <c r="A2" i="13" s="1"/>
  <c r="L11" i="13"/>
  <c r="H11" i="13"/>
  <c r="N7" i="13"/>
  <c r="N11" i="13" s="1"/>
  <c r="M7" i="13"/>
  <c r="M11" i="13" s="1"/>
  <c r="K7" i="13"/>
  <c r="K11" i="13" s="1"/>
  <c r="J7" i="13"/>
  <c r="J11" i="13" s="1"/>
  <c r="I7" i="13"/>
  <c r="I11" i="13" s="1"/>
  <c r="H7" i="13"/>
  <c r="G11" i="11"/>
  <c r="G7" i="11"/>
  <c r="G11" i="13" l="1"/>
  <c r="H7" i="11"/>
  <c r="H11" i="11" s="1"/>
  <c r="G11" i="9"/>
  <c r="G7" i="9"/>
  <c r="K11" i="11" l="1"/>
  <c r="M7" i="11"/>
  <c r="M11" i="11" s="1"/>
  <c r="L7" i="11"/>
  <c r="L11" i="11" s="1"/>
  <c r="J7" i="11"/>
  <c r="J11" i="11" s="1"/>
  <c r="I7" i="11"/>
  <c r="I11" i="11" s="1"/>
  <c r="G7" i="10" l="1"/>
  <c r="G11" i="10" s="1"/>
  <c r="J11" i="10"/>
  <c r="L7" i="10"/>
  <c r="L11" i="10" s="1"/>
  <c r="K7" i="10"/>
  <c r="K11" i="10" s="1"/>
  <c r="I7" i="10"/>
  <c r="I11" i="10" s="1"/>
  <c r="H7" i="10"/>
  <c r="H11" i="10" s="1"/>
  <c r="J11" i="9" l="1"/>
  <c r="L7" i="9"/>
  <c r="L11" i="9" s="1"/>
  <c r="K7" i="9"/>
  <c r="K11" i="9" s="1"/>
  <c r="I7" i="9"/>
  <c r="I11" i="9" s="1"/>
  <c r="H7" i="9"/>
  <c r="H11" i="9" s="1"/>
  <c r="G7" i="8" l="1"/>
  <c r="G11" i="8" s="1"/>
  <c r="I11" i="8" l="1"/>
  <c r="K7" i="8"/>
  <c r="K11" i="8" s="1"/>
  <c r="J7" i="8"/>
  <c r="J11" i="8" s="1"/>
  <c r="H7" i="8"/>
  <c r="H11" i="8" s="1"/>
  <c r="G7" i="5" l="1"/>
  <c r="G11" i="5" s="1"/>
  <c r="H11" i="5" l="1"/>
  <c r="J7" i="5"/>
  <c r="J11" i="5" s="1"/>
  <c r="I7" i="5"/>
  <c r="I11" i="5" s="1"/>
  <c r="H11" i="4"/>
  <c r="J7" i="4" l="1"/>
  <c r="J11" i="4" s="1"/>
  <c r="I7" i="4"/>
  <c r="I11" i="4" s="1"/>
  <c r="H7" i="1"/>
  <c r="H11" i="1" s="1"/>
  <c r="I7" i="1"/>
  <c r="I11" i="1" s="1"/>
</calcChain>
</file>

<file path=xl/sharedStrings.xml><?xml version="1.0" encoding="utf-8"?>
<sst xmlns="http://schemas.openxmlformats.org/spreadsheetml/2006/main" count="104" uniqueCount="18">
  <si>
    <t>Tax rate</t>
  </si>
  <si>
    <t>% left</t>
  </si>
  <si>
    <t>Amount used to offset tax rate from unassinged fund balance</t>
  </si>
  <si>
    <t>Municipal Tax Rate</t>
  </si>
  <si>
    <t>County</t>
  </si>
  <si>
    <t>School</t>
  </si>
  <si>
    <t>State</t>
  </si>
  <si>
    <t>Town</t>
  </si>
  <si>
    <t>Village</t>
  </si>
  <si>
    <t>Village Total</t>
  </si>
  <si>
    <t xml:space="preserve">  </t>
  </si>
  <si>
    <t>% of Fund Balance left</t>
  </si>
  <si>
    <t>$ of fund balance</t>
  </si>
  <si>
    <t>Current</t>
  </si>
  <si>
    <t>Total</t>
  </si>
  <si>
    <t>$ of fund balance left</t>
  </si>
  <si>
    <t>Revenue Surplus</t>
  </si>
  <si>
    <t>Unexpended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</si>
</sst>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8" fontId="0" fillId="0" borderId="0" xfId="0" applyNumberFormat="1"/>
    <xf numFmtId="0" fontId="0" fillId="0" borderId="0" xfId="0" applyAlignment="1">
      <alignment vertical="center" wrapText="1"/>
    </xf>
    <xf numFmtId="0" fontId="1" fillId="0" borderId="0" xfId="0" applyFont="1"/>
    <xf numFmtId="0" fontId="0" fillId="2" borderId="0" xfId="0" applyFill="1"/>
    <xf numFmtId="164" fontId="0" fillId="0" borderId="0" xfId="0" applyNumberFormat="1"/>
    <xf numFmtId="0" fontId="2" fillId="0" borderId="0" xfId="0" applyFont="1"/>
    <xf numFmtId="6" fontId="0" fillId="0" borderId="0" xfId="0" applyNumberForma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0" fillId="2" borderId="0" xfId="0" applyFill="1" applyBorder="1"/>
    <xf numFmtId="8" fontId="0" fillId="3" borderId="0" xfId="0" applyNumberFormat="1" applyFill="1"/>
    <xf numFmtId="0" fontId="0" fillId="3" borderId="0" xfId="0" applyFill="1"/>
    <xf numFmtId="164" fontId="0" fillId="3" borderId="0" xfId="0" applyNumberFormat="1" applyFill="1"/>
    <xf numFmtId="2" fontId="0" fillId="0" borderId="0" xfId="0" applyNumberFormat="1"/>
    <xf numFmtId="2" fontId="1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8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164" fontId="0" fillId="0" borderId="1" xfId="0" applyNumberFormat="1" applyBorder="1"/>
    <xf numFmtId="0" fontId="0" fillId="0" borderId="1" xfId="0" applyFont="1" applyBorder="1"/>
    <xf numFmtId="0" fontId="0" fillId="2" borderId="1" xfId="0" applyFill="1" applyBorder="1"/>
    <xf numFmtId="2" fontId="0" fillId="0" borderId="1" xfId="0" applyNumberFormat="1" applyFont="1" applyBorder="1"/>
    <xf numFmtId="8" fontId="0" fillId="2" borderId="1" xfId="0" applyNumberFormat="1" applyFill="1" applyBorder="1"/>
    <xf numFmtId="164" fontId="0" fillId="2" borderId="1" xfId="0" applyNumberFormat="1" applyFill="1" applyBorder="1"/>
    <xf numFmtId="0" fontId="0" fillId="2" borderId="1" xfId="0" applyFont="1" applyFill="1" applyBorder="1"/>
    <xf numFmtId="2" fontId="1" fillId="0" borderId="1" xfId="0" applyNumberFormat="1" applyFont="1" applyBorder="1"/>
    <xf numFmtId="0" fontId="2" fillId="0" borderId="1" xfId="0" applyFont="1" applyBorder="1"/>
    <xf numFmtId="0" fontId="3" fillId="0" borderId="1" xfId="0" applyFont="1" applyBorder="1"/>
    <xf numFmtId="2" fontId="0" fillId="2" borderId="1" xfId="0" applyNumberFormat="1" applyFill="1" applyBorder="1"/>
    <xf numFmtId="0" fontId="3" fillId="0" borderId="2" xfId="0" applyFont="1" applyFill="1" applyBorder="1"/>
    <xf numFmtId="8" fontId="0" fillId="0" borderId="2" xfId="0" applyNumberFormat="1" applyFill="1" applyBorder="1"/>
    <xf numFmtId="164" fontId="0" fillId="0" borderId="1" xfId="0" applyNumberFormat="1" applyFont="1" applyBorder="1"/>
    <xf numFmtId="164" fontId="0" fillId="0" borderId="0" xfId="0" applyNumberFormat="1" applyFont="1"/>
    <xf numFmtId="0" fontId="0" fillId="0" borderId="1" xfId="0" applyNumberFormat="1" applyFont="1" applyBorder="1"/>
    <xf numFmtId="0" fontId="0" fillId="0" borderId="2" xfId="0" applyNumberFormat="1" applyFont="1" applyFill="1" applyBorder="1"/>
    <xf numFmtId="164" fontId="0" fillId="0" borderId="2" xfId="0" applyNumberFormat="1" applyFont="1" applyFill="1" applyBorder="1"/>
    <xf numFmtId="0" fontId="0" fillId="0" borderId="0" xfId="0" applyNumberFormat="1" applyFont="1"/>
    <xf numFmtId="164" fontId="0" fillId="0" borderId="1" xfId="2" applyNumberFormat="1" applyFont="1" applyBorder="1"/>
    <xf numFmtId="164" fontId="5" fillId="0" borderId="1" xfId="2" applyNumberFormat="1" applyFont="1" applyBorder="1"/>
    <xf numFmtId="8" fontId="0" fillId="0" borderId="1" xfId="0" applyNumberFormat="1" applyFill="1" applyBorder="1"/>
    <xf numFmtId="164" fontId="0" fillId="0" borderId="1" xfId="0" applyNumberFormat="1" applyFont="1" applyFill="1" applyBorder="1"/>
    <xf numFmtId="0" fontId="0" fillId="0" borderId="1" xfId="0" applyNumberFormat="1" applyFont="1" applyFill="1" applyBorder="1"/>
    <xf numFmtId="0" fontId="3" fillId="0" borderId="1" xfId="0" applyFont="1" applyFill="1" applyBorder="1"/>
    <xf numFmtId="164" fontId="0" fillId="0" borderId="1" xfId="1" applyNumberFormat="1" applyFont="1" applyBorder="1"/>
    <xf numFmtId="8" fontId="0" fillId="3" borderId="1" xfId="0" applyNumberFormat="1" applyFill="1" applyBorder="1"/>
    <xf numFmtId="0" fontId="0" fillId="3" borderId="1" xfId="0" applyFill="1" applyBorder="1"/>
    <xf numFmtId="164" fontId="0" fillId="3" borderId="1" xfId="0" applyNumberFormat="1" applyFill="1" applyBorder="1"/>
    <xf numFmtId="8" fontId="5" fillId="2" borderId="1" xfId="0" applyNumberFormat="1" applyFont="1" applyFill="1" applyBorder="1"/>
    <xf numFmtId="2" fontId="5" fillId="2" borderId="1" xfId="0" applyNumberFormat="1" applyFont="1" applyFill="1" applyBorder="1"/>
    <xf numFmtId="0" fontId="5" fillId="2" borderId="1" xfId="0" applyFont="1" applyFill="1" applyBorder="1"/>
    <xf numFmtId="164" fontId="5" fillId="2" borderId="1" xfId="0" applyNumberFormat="1" applyFont="1" applyFill="1" applyBorder="1"/>
    <xf numFmtId="0" fontId="5" fillId="0" borderId="1" xfId="0" applyFont="1" applyBorder="1"/>
    <xf numFmtId="164" fontId="5" fillId="0" borderId="1" xfId="0" applyNumberFormat="1" applyFont="1" applyBorder="1"/>
    <xf numFmtId="8" fontId="5" fillId="0" borderId="1" xfId="0" applyNumberFormat="1" applyFont="1" applyBorder="1"/>
    <xf numFmtId="0" fontId="5" fillId="0" borderId="1" xfId="0" applyNumberFormat="1" applyFont="1" applyBorder="1"/>
    <xf numFmtId="2" fontId="5" fillId="0" borderId="1" xfId="0" applyNumberFormat="1" applyFont="1" applyBorder="1"/>
    <xf numFmtId="8" fontId="5" fillId="0" borderId="1" xfId="0" applyNumberFormat="1" applyFont="1" applyFill="1" applyBorder="1"/>
    <xf numFmtId="164" fontId="5" fillId="0" borderId="1" xfId="0" applyNumberFormat="1" applyFont="1" applyFill="1" applyBorder="1"/>
    <xf numFmtId="0" fontId="5" fillId="0" borderId="1" xfId="0" applyNumberFormat="1" applyFont="1" applyFill="1" applyBorder="1"/>
    <xf numFmtId="0" fontId="5" fillId="0" borderId="1" xfId="0" applyFont="1" applyFill="1" applyBorder="1"/>
    <xf numFmtId="0" fontId="1" fillId="0" borderId="1" xfId="0" applyFont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2" applyNumberFormat="1" applyFon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2" fontId="0" fillId="3" borderId="1" xfId="0" applyNumberFormat="1" applyFill="1" applyBorder="1"/>
    <xf numFmtId="0" fontId="1" fillId="3" borderId="1" xfId="0" applyFont="1" applyFill="1" applyBorder="1"/>
    <xf numFmtId="2" fontId="1" fillId="3" borderId="1" xfId="0" applyNumberFormat="1" applyFont="1" applyFill="1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2" fontId="1" fillId="0" borderId="1" xfId="0" applyNumberFormat="1" applyFont="1" applyBorder="1" applyAlignment="1">
      <alignment horizontal="right"/>
    </xf>
    <xf numFmtId="2" fontId="0" fillId="0" borderId="1" xfId="2" applyNumberFormat="1" applyFont="1" applyBorder="1"/>
    <xf numFmtId="2" fontId="0" fillId="0" borderId="1" xfId="3" applyNumberFormat="1" applyFon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C1E87-C718-4D64-A64C-2B495727535C}">
  <dimension ref="A1:R33"/>
  <sheetViews>
    <sheetView tabSelected="1" zoomScaleNormal="100" workbookViewId="0">
      <selection activeCell="G4" sqref="G4"/>
    </sheetView>
  </sheetViews>
  <sheetFormatPr defaultRowHeight="15" x14ac:dyDescent="0.25"/>
  <cols>
    <col min="1" max="1" width="10" bestFit="1" customWidth="1"/>
    <col min="2" max="2" width="17.28515625" customWidth="1"/>
    <col min="3" max="3" width="12.5703125" bestFit="1" customWidth="1"/>
    <col min="4" max="4" width="9.28515625" bestFit="1" customWidth="1"/>
    <col min="5" max="5" width="14.85546875" bestFit="1" customWidth="1"/>
    <col min="6" max="8" width="10.7109375" customWidth="1"/>
    <col min="9" max="9" width="8.5703125" customWidth="1"/>
    <col min="10" max="10" width="7.85546875" customWidth="1"/>
    <col min="11" max="11" width="11.140625" bestFit="1" customWidth="1"/>
    <col min="12" max="12" width="11.85546875" customWidth="1"/>
    <col min="13" max="14" width="8" customWidth="1"/>
  </cols>
  <sheetData>
    <row r="1" spans="1:18" ht="60" x14ac:dyDescent="0.25">
      <c r="A1" s="20" t="s">
        <v>0</v>
      </c>
      <c r="B1" s="21" t="s">
        <v>2</v>
      </c>
      <c r="C1" s="22" t="s">
        <v>3</v>
      </c>
      <c r="D1" s="23" t="s">
        <v>11</v>
      </c>
      <c r="E1" s="21" t="s">
        <v>15</v>
      </c>
      <c r="F1" s="24"/>
      <c r="G1" s="24">
        <v>2021</v>
      </c>
      <c r="H1" s="24">
        <v>2020</v>
      </c>
      <c r="I1" s="24">
        <v>2019</v>
      </c>
      <c r="J1" s="24">
        <v>2018</v>
      </c>
      <c r="K1" s="24">
        <v>2017</v>
      </c>
      <c r="L1" s="24">
        <v>2016</v>
      </c>
      <c r="M1" s="24">
        <v>2015</v>
      </c>
      <c r="N1" s="24">
        <v>2014</v>
      </c>
    </row>
    <row r="2" spans="1:18" x14ac:dyDescent="0.25">
      <c r="A2" s="25">
        <f>G7</f>
        <v>26.189999999999998</v>
      </c>
      <c r="B2" s="26">
        <v>0</v>
      </c>
      <c r="C2" s="27">
        <v>7.61</v>
      </c>
      <c r="D2" s="26">
        <v>18.21</v>
      </c>
      <c r="E2" s="28">
        <v>1524166</v>
      </c>
      <c r="F2" s="70" t="s">
        <v>7</v>
      </c>
      <c r="G2" s="70">
        <v>7.61</v>
      </c>
      <c r="H2" s="70">
        <v>7.15</v>
      </c>
      <c r="I2" s="20">
        <v>5.68</v>
      </c>
      <c r="J2" s="20">
        <v>5.74</v>
      </c>
      <c r="K2" s="29">
        <v>7.49</v>
      </c>
      <c r="L2" s="26">
        <v>5.48</v>
      </c>
      <c r="M2" s="30">
        <v>5.75</v>
      </c>
      <c r="N2" s="26">
        <v>7.12</v>
      </c>
    </row>
    <row r="3" spans="1:18" x14ac:dyDescent="0.25">
      <c r="A3" s="25">
        <f>C3+G3+G4+G5</f>
        <v>25.840210607933066</v>
      </c>
      <c r="B3" s="25">
        <v>100000</v>
      </c>
      <c r="C3" s="82">
        <f>(B17-B3)/C17*1000</f>
        <v>7.2602106079330699</v>
      </c>
      <c r="D3" s="81">
        <f>(E3/P3)*100</f>
        <v>17.019005049179668</v>
      </c>
      <c r="E3" s="28">
        <f>E2-B3</f>
        <v>1424166</v>
      </c>
      <c r="F3" s="70" t="s">
        <v>5</v>
      </c>
      <c r="G3" s="80">
        <v>14.75</v>
      </c>
      <c r="H3" s="70">
        <v>14.38</v>
      </c>
      <c r="I3" s="20">
        <v>16.940000000000001</v>
      </c>
      <c r="J3" s="20">
        <v>16.13</v>
      </c>
      <c r="K3" s="29">
        <v>18.96</v>
      </c>
      <c r="L3" s="26">
        <v>17.82</v>
      </c>
      <c r="M3" s="26">
        <v>19.32</v>
      </c>
      <c r="N3" s="26">
        <v>19.335000000000001</v>
      </c>
      <c r="P3">
        <v>8368092</v>
      </c>
    </row>
    <row r="4" spans="1:18" x14ac:dyDescent="0.25">
      <c r="A4" s="25">
        <f>C4+G3+G4+G5</f>
        <v>25.665216438301314</v>
      </c>
      <c r="B4" s="25">
        <v>150000</v>
      </c>
      <c r="C4" s="82">
        <f>(B17-B4)/C17*1000</f>
        <v>7.085216438301317</v>
      </c>
      <c r="D4" s="81">
        <f>(E4/P3)*100</f>
        <v>16.421497277993595</v>
      </c>
      <c r="E4" s="28">
        <f>E2-B4</f>
        <v>1374166</v>
      </c>
      <c r="F4" s="70" t="s">
        <v>6</v>
      </c>
      <c r="G4" s="70">
        <v>1.91</v>
      </c>
      <c r="H4" s="80">
        <v>1.9</v>
      </c>
      <c r="I4" s="20">
        <v>2.2400000000000002</v>
      </c>
      <c r="J4" s="20">
        <v>2.17</v>
      </c>
      <c r="K4" s="29">
        <v>2.25</v>
      </c>
      <c r="L4" s="26">
        <v>2.39</v>
      </c>
      <c r="M4" s="26">
        <v>2.77</v>
      </c>
      <c r="N4" s="26">
        <v>2.496</v>
      </c>
      <c r="P4">
        <v>8368092</v>
      </c>
    </row>
    <row r="5" spans="1:18" x14ac:dyDescent="0.25">
      <c r="A5" s="25">
        <f>C5+G3+G4+G5</f>
        <v>25.490222268669562</v>
      </c>
      <c r="B5" s="32">
        <v>200000</v>
      </c>
      <c r="C5" s="82">
        <f>(B17-B5)/C17*1000</f>
        <v>6.910222268669564</v>
      </c>
      <c r="D5" s="81">
        <f>(E5/P3)*100</f>
        <v>15.823989506807527</v>
      </c>
      <c r="E5" s="28">
        <f>E2-B5</f>
        <v>1324166</v>
      </c>
      <c r="F5" s="70" t="s">
        <v>4</v>
      </c>
      <c r="G5" s="70">
        <v>1.92</v>
      </c>
      <c r="H5" s="70">
        <v>1.77</v>
      </c>
      <c r="I5" s="20">
        <v>1.87</v>
      </c>
      <c r="J5" s="20">
        <v>1.93</v>
      </c>
      <c r="K5" s="31">
        <v>2.02</v>
      </c>
      <c r="L5" s="26">
        <v>1.77</v>
      </c>
      <c r="M5" s="26">
        <v>1.78</v>
      </c>
      <c r="N5" s="26">
        <v>1.8759999999999999</v>
      </c>
      <c r="P5">
        <v>8368092</v>
      </c>
    </row>
    <row r="6" spans="1:18" x14ac:dyDescent="0.25">
      <c r="A6" s="25">
        <f>C6+G3+G4+G5</f>
        <v>25.31522809903781</v>
      </c>
      <c r="B6" s="32">
        <v>250000</v>
      </c>
      <c r="C6" s="82">
        <f>(B17-B6)/C17*1000</f>
        <v>6.7352280990378102</v>
      </c>
      <c r="D6" s="81">
        <f t="shared" ref="D6:D10" si="0">(E6/P6)*100</f>
        <v>15.226481735621453</v>
      </c>
      <c r="E6" s="28">
        <f>E2-B6</f>
        <v>1274166</v>
      </c>
      <c r="F6" s="71"/>
      <c r="G6" s="71"/>
      <c r="H6" s="71"/>
      <c r="I6" s="30"/>
      <c r="J6" s="30"/>
      <c r="K6" s="34"/>
      <c r="L6" s="30"/>
      <c r="M6" s="30"/>
      <c r="N6" s="30"/>
      <c r="P6">
        <v>8368092</v>
      </c>
    </row>
    <row r="7" spans="1:18" x14ac:dyDescent="0.25">
      <c r="A7" s="25">
        <f>C7+G3+G4+G5</f>
        <v>25.140233929406058</v>
      </c>
      <c r="B7" s="32">
        <v>300000</v>
      </c>
      <c r="C7" s="82">
        <f>(B17-B7)/C17*1000</f>
        <v>6.5602339294060572</v>
      </c>
      <c r="D7" s="81">
        <f t="shared" si="0"/>
        <v>14.628973964435382</v>
      </c>
      <c r="E7" s="28">
        <f>E2-B7</f>
        <v>1224166</v>
      </c>
      <c r="F7" s="70" t="s">
        <v>14</v>
      </c>
      <c r="G7" s="80">
        <f>SUM(G2:G5)</f>
        <v>26.189999999999998</v>
      </c>
      <c r="H7" s="80">
        <f>SUM(H2:H5)</f>
        <v>25.2</v>
      </c>
      <c r="I7" s="20">
        <f>SUM(I2:I6)</f>
        <v>26.73</v>
      </c>
      <c r="J7" s="20">
        <f>SUM(J2:J6)</f>
        <v>25.97</v>
      </c>
      <c r="K7" s="29">
        <f>SUM(K2:K6)</f>
        <v>30.720000000000002</v>
      </c>
      <c r="L7" s="20">
        <v>27.46</v>
      </c>
      <c r="M7" s="20">
        <f>SUM(M2:M6)</f>
        <v>29.62</v>
      </c>
      <c r="N7" s="35">
        <f>SUM(N2:N6)</f>
        <v>30.827000000000002</v>
      </c>
      <c r="P7">
        <v>8368092</v>
      </c>
    </row>
    <row r="8" spans="1:18" x14ac:dyDescent="0.25">
      <c r="A8" s="25">
        <f>C8+G3+G4+G5</f>
        <v>24.965239759774306</v>
      </c>
      <c r="B8" s="32">
        <v>350000</v>
      </c>
      <c r="C8" s="82">
        <f>(B17-B8)/C17*1000</f>
        <v>6.3852397597743034</v>
      </c>
      <c r="D8" s="81">
        <f t="shared" si="0"/>
        <v>14.031466193249308</v>
      </c>
      <c r="E8" s="33">
        <f>E2-B8</f>
        <v>1174166</v>
      </c>
      <c r="F8" s="72"/>
      <c r="G8" s="72"/>
      <c r="H8" s="72"/>
      <c r="I8" s="26"/>
      <c r="J8" s="26"/>
      <c r="K8" s="29"/>
      <c r="L8" s="26"/>
      <c r="M8" s="26"/>
      <c r="N8" s="26"/>
      <c r="P8">
        <v>8368092</v>
      </c>
    </row>
    <row r="9" spans="1:18" s="6" customFormat="1" x14ac:dyDescent="0.25">
      <c r="A9" s="25">
        <f>C9+G3+G4+G5</f>
        <v>24.790245590142547</v>
      </c>
      <c r="B9" s="32">
        <v>400000</v>
      </c>
      <c r="C9" s="82">
        <f>(B17-B9)/C17*1000</f>
        <v>6.2102455901425504</v>
      </c>
      <c r="D9" s="81">
        <f t="shared" si="0"/>
        <v>13.433958422063238</v>
      </c>
      <c r="E9" s="33">
        <f>E2-B9</f>
        <v>1124166</v>
      </c>
      <c r="F9" s="70" t="s">
        <v>8</v>
      </c>
      <c r="G9" s="70">
        <v>1.01</v>
      </c>
      <c r="H9" s="70">
        <v>0.99</v>
      </c>
      <c r="I9" s="20">
        <v>0.96</v>
      </c>
      <c r="J9" s="20">
        <v>1.02</v>
      </c>
      <c r="K9" s="29">
        <v>1.19</v>
      </c>
      <c r="L9" s="26">
        <v>1.17</v>
      </c>
      <c r="M9" s="26">
        <v>1.0900000000000001</v>
      </c>
      <c r="N9" s="26">
        <v>1.085</v>
      </c>
      <c r="P9">
        <v>8368092</v>
      </c>
    </row>
    <row r="10" spans="1:18" x14ac:dyDescent="0.25">
      <c r="A10" s="25">
        <f>C10+G3+G4+G5</f>
        <v>24.702748505326674</v>
      </c>
      <c r="B10" s="32">
        <v>425000</v>
      </c>
      <c r="C10" s="82">
        <f>(B17-B10)/C17*1000</f>
        <v>6.1227485053266735</v>
      </c>
      <c r="D10" s="81">
        <f t="shared" si="0"/>
        <v>13.135204536470201</v>
      </c>
      <c r="E10" s="33">
        <f>E2-B10</f>
        <v>1099166</v>
      </c>
      <c r="F10" s="26"/>
      <c r="G10" s="26"/>
      <c r="H10" s="26"/>
      <c r="I10" s="26"/>
      <c r="J10" s="26"/>
      <c r="K10" s="26"/>
      <c r="L10" s="26"/>
      <c r="M10" s="26"/>
      <c r="N10" s="26"/>
      <c r="P10">
        <v>8368092</v>
      </c>
    </row>
    <row r="11" spans="1:18" x14ac:dyDescent="0.25">
      <c r="A11" s="32"/>
      <c r="B11" s="32"/>
      <c r="C11" s="30"/>
      <c r="D11" s="30"/>
      <c r="E11" s="33"/>
      <c r="F11" s="20" t="s">
        <v>10</v>
      </c>
      <c r="G11" s="35">
        <f>SUM(G7,G9)</f>
        <v>27.2</v>
      </c>
      <c r="H11" s="35">
        <f>SUM(H7,H9)</f>
        <v>26.189999999999998</v>
      </c>
      <c r="I11" s="20">
        <f t="shared" ref="I11:N11" si="1">SUM(I7:I10)</f>
        <v>27.69</v>
      </c>
      <c r="J11" s="20">
        <f t="shared" si="1"/>
        <v>26.99</v>
      </c>
      <c r="K11" s="20">
        <f t="shared" si="1"/>
        <v>31.910000000000004</v>
      </c>
      <c r="L11" s="20">
        <f t="shared" si="1"/>
        <v>28.630000000000003</v>
      </c>
      <c r="M11" s="20">
        <f t="shared" si="1"/>
        <v>30.71</v>
      </c>
      <c r="N11" s="35">
        <f t="shared" si="1"/>
        <v>31.912000000000003</v>
      </c>
      <c r="P11">
        <v>8368092</v>
      </c>
    </row>
    <row r="12" spans="1:18" x14ac:dyDescent="0.25">
      <c r="A12" s="32"/>
      <c r="C12" s="30"/>
      <c r="D12" s="30"/>
      <c r="E12" s="33"/>
      <c r="F12" s="20"/>
      <c r="G12" s="20"/>
      <c r="H12" s="20"/>
      <c r="I12" s="20"/>
      <c r="J12" s="20"/>
      <c r="K12" s="20"/>
      <c r="L12" s="20"/>
      <c r="M12" s="20"/>
      <c r="N12" s="35"/>
    </row>
    <row r="13" spans="1:18" x14ac:dyDescent="0.25">
      <c r="A13" s="32"/>
      <c r="C13" s="30"/>
      <c r="D13" s="38"/>
      <c r="E13" s="33"/>
      <c r="F13" s="20"/>
      <c r="G13" s="20"/>
      <c r="H13" s="20"/>
      <c r="I13" s="20"/>
      <c r="J13" s="20"/>
      <c r="K13" s="20"/>
      <c r="L13" s="20"/>
      <c r="M13" s="20"/>
      <c r="N13" s="35"/>
    </row>
    <row r="14" spans="1:18" x14ac:dyDescent="0.25">
      <c r="A14" s="32"/>
      <c r="B14" s="32"/>
      <c r="C14" s="38"/>
      <c r="D14" s="30"/>
      <c r="E14" s="33"/>
      <c r="F14" s="20"/>
      <c r="G14" s="20"/>
      <c r="H14" s="20"/>
      <c r="I14" s="20"/>
      <c r="J14" s="20"/>
      <c r="K14" s="20"/>
      <c r="L14" s="20"/>
      <c r="M14" s="20"/>
      <c r="N14" s="35"/>
      <c r="R14" s="14"/>
    </row>
    <row r="15" spans="1:18" x14ac:dyDescent="0.25">
      <c r="A15" s="32"/>
      <c r="B15" s="32"/>
      <c r="C15" s="38"/>
      <c r="D15" s="30"/>
      <c r="E15" s="33"/>
      <c r="F15" s="20"/>
      <c r="G15" s="20"/>
      <c r="H15" s="20"/>
      <c r="I15" s="20"/>
      <c r="J15" s="20"/>
      <c r="K15" s="20"/>
      <c r="L15" s="20"/>
      <c r="M15" s="20"/>
      <c r="N15" s="35"/>
      <c r="R15" s="14"/>
    </row>
    <row r="16" spans="1:18" x14ac:dyDescent="0.25">
      <c r="A16" s="32"/>
      <c r="B16" s="32"/>
      <c r="C16" s="38"/>
      <c r="D16" s="30"/>
      <c r="E16" s="33"/>
      <c r="F16" s="20"/>
      <c r="G16" s="20"/>
      <c r="H16" s="20"/>
      <c r="I16" s="20"/>
      <c r="J16" s="20"/>
      <c r="K16" s="20"/>
      <c r="L16" s="20"/>
      <c r="M16" s="20"/>
      <c r="N16" s="35"/>
      <c r="R16" s="14"/>
    </row>
    <row r="17" spans="1:18" x14ac:dyDescent="0.25">
      <c r="A17" s="32"/>
      <c r="B17" s="32">
        <v>2174415</v>
      </c>
      <c r="C17" s="38">
        <v>285723805</v>
      </c>
      <c r="D17" s="30"/>
      <c r="E17" s="33"/>
      <c r="F17" s="20"/>
      <c r="G17" s="20"/>
      <c r="H17" s="20"/>
      <c r="I17" s="20"/>
      <c r="J17" s="20"/>
      <c r="K17" s="20"/>
      <c r="L17" s="20"/>
      <c r="M17" s="20"/>
      <c r="N17" s="35"/>
      <c r="R17" s="14"/>
    </row>
    <row r="18" spans="1:18" x14ac:dyDescent="0.25">
      <c r="A18" s="32"/>
      <c r="B18" s="32"/>
      <c r="C18" s="38"/>
      <c r="D18" s="30"/>
      <c r="E18" s="33"/>
      <c r="F18" s="20"/>
      <c r="G18" s="20"/>
      <c r="H18" s="20"/>
      <c r="I18" s="20"/>
      <c r="J18" s="20"/>
      <c r="K18" s="20"/>
      <c r="L18" s="20"/>
      <c r="M18" s="20"/>
      <c r="N18" s="35"/>
      <c r="R18" s="14"/>
    </row>
    <row r="19" spans="1:18" ht="15.75" x14ac:dyDescent="0.25">
      <c r="A19" s="57">
        <v>25.2</v>
      </c>
      <c r="B19" s="57">
        <v>0</v>
      </c>
      <c r="C19" s="58">
        <v>7.15</v>
      </c>
      <c r="D19" s="59">
        <v>11.92</v>
      </c>
      <c r="E19" s="60">
        <v>940711</v>
      </c>
      <c r="F19" s="61">
        <v>2020</v>
      </c>
      <c r="G19" s="20"/>
      <c r="H19" s="20"/>
      <c r="I19" s="20"/>
      <c r="J19" s="20"/>
      <c r="K19" s="20"/>
      <c r="L19" s="20"/>
      <c r="M19" s="20"/>
      <c r="N19" s="35"/>
      <c r="R19" s="14"/>
    </row>
    <row r="20" spans="1:18" ht="15.75" x14ac:dyDescent="0.25">
      <c r="A20" s="57">
        <v>26.73</v>
      </c>
      <c r="B20" s="57">
        <v>450000</v>
      </c>
      <c r="C20" s="58">
        <v>5.68</v>
      </c>
      <c r="D20" s="59">
        <v>9.3699999999999992</v>
      </c>
      <c r="E20" s="60">
        <v>786945</v>
      </c>
      <c r="F20" s="61">
        <v>2019</v>
      </c>
      <c r="G20" s="20"/>
      <c r="H20" s="20"/>
      <c r="I20" s="20"/>
      <c r="J20" s="20"/>
      <c r="K20" s="20"/>
      <c r="L20" s="20"/>
      <c r="M20" s="20"/>
      <c r="N20" s="35"/>
      <c r="R20" s="14"/>
    </row>
    <row r="21" spans="1:18" ht="15.75" x14ac:dyDescent="0.25">
      <c r="A21" s="57">
        <v>25.97</v>
      </c>
      <c r="B21" s="57">
        <v>200000</v>
      </c>
      <c r="C21" s="58">
        <v>5.74</v>
      </c>
      <c r="D21" s="59">
        <v>13.51</v>
      </c>
      <c r="E21" s="60">
        <v>1136785</v>
      </c>
      <c r="F21" s="61">
        <v>2018</v>
      </c>
      <c r="G21" s="20"/>
      <c r="H21" s="20"/>
      <c r="I21" s="20"/>
      <c r="J21" s="20"/>
      <c r="K21" s="20"/>
      <c r="L21" s="20"/>
      <c r="M21" s="20"/>
      <c r="N21" s="35"/>
      <c r="R21" s="14"/>
    </row>
    <row r="22" spans="1:18" ht="15.75" x14ac:dyDescent="0.25">
      <c r="A22" s="48">
        <v>30.72</v>
      </c>
      <c r="B22" s="48">
        <v>200000</v>
      </c>
      <c r="C22" s="61">
        <v>7.49</v>
      </c>
      <c r="D22" s="61">
        <v>10.42</v>
      </c>
      <c r="E22" s="62">
        <v>895405</v>
      </c>
      <c r="F22" s="61">
        <v>2017</v>
      </c>
      <c r="G22" s="26"/>
      <c r="H22" s="26"/>
      <c r="I22" s="26"/>
      <c r="J22" s="26"/>
      <c r="K22" s="74"/>
      <c r="L22" s="26"/>
      <c r="M22" s="26"/>
      <c r="N22" s="26"/>
    </row>
    <row r="23" spans="1:18" ht="15.75" x14ac:dyDescent="0.25">
      <c r="A23" s="63">
        <v>27.46</v>
      </c>
      <c r="B23" s="62">
        <v>300000</v>
      </c>
      <c r="C23" s="64">
        <v>5.48</v>
      </c>
      <c r="D23" s="61">
        <v>9.84</v>
      </c>
      <c r="E23" s="62">
        <v>797629</v>
      </c>
      <c r="F23" s="61">
        <v>2016</v>
      </c>
      <c r="G23" s="61"/>
      <c r="H23" s="61"/>
      <c r="I23" s="26"/>
      <c r="J23" s="26"/>
      <c r="K23" s="78"/>
      <c r="L23" s="79"/>
      <c r="M23" s="26"/>
      <c r="N23" s="26"/>
    </row>
    <row r="24" spans="1:18" ht="15.75" x14ac:dyDescent="0.25">
      <c r="A24" s="63">
        <v>29.62</v>
      </c>
      <c r="B24" s="62">
        <v>350000</v>
      </c>
      <c r="C24" s="64">
        <v>5.75</v>
      </c>
      <c r="D24" s="61">
        <v>6.49</v>
      </c>
      <c r="E24" s="62">
        <v>527023</v>
      </c>
      <c r="F24" s="61">
        <v>2015</v>
      </c>
      <c r="G24" s="61"/>
      <c r="H24" s="61"/>
      <c r="I24" s="26"/>
      <c r="J24" s="26"/>
      <c r="M24" s="26"/>
      <c r="N24" s="26"/>
    </row>
    <row r="25" spans="1:18" ht="18.75" x14ac:dyDescent="0.3">
      <c r="A25" s="63">
        <v>30.83</v>
      </c>
      <c r="B25" s="62">
        <v>294000</v>
      </c>
      <c r="C25" s="64">
        <v>7.12</v>
      </c>
      <c r="D25" s="65">
        <v>5</v>
      </c>
      <c r="E25" s="62">
        <v>417300</v>
      </c>
      <c r="F25" s="61">
        <v>2014</v>
      </c>
      <c r="G25" s="61"/>
      <c r="H25" s="61"/>
      <c r="I25" s="37"/>
      <c r="J25" s="26"/>
      <c r="K25" s="28"/>
      <c r="L25" s="28"/>
      <c r="M25" s="26"/>
      <c r="N25" s="26"/>
    </row>
    <row r="26" spans="1:18" ht="18.75" x14ac:dyDescent="0.3">
      <c r="A26" s="63">
        <v>28.55</v>
      </c>
      <c r="B26" s="62">
        <v>345000</v>
      </c>
      <c r="C26" s="64">
        <v>7.12</v>
      </c>
      <c r="D26" s="65">
        <v>5</v>
      </c>
      <c r="E26" s="62">
        <v>393268</v>
      </c>
      <c r="F26" s="61">
        <v>2013</v>
      </c>
      <c r="G26" s="61"/>
      <c r="H26" s="61"/>
      <c r="I26" s="37"/>
      <c r="J26" s="37"/>
      <c r="K26" s="53"/>
      <c r="L26" s="53"/>
      <c r="M26" s="26"/>
      <c r="N26" s="26"/>
    </row>
    <row r="27" spans="1:18" ht="18.75" x14ac:dyDescent="0.3">
      <c r="A27" s="63">
        <v>29.72</v>
      </c>
      <c r="B27" s="62"/>
      <c r="C27" s="64">
        <v>8.74</v>
      </c>
      <c r="D27" s="61"/>
      <c r="E27" s="62">
        <v>398656</v>
      </c>
      <c r="F27" s="61">
        <v>2012</v>
      </c>
      <c r="G27" s="61"/>
      <c r="H27" s="61"/>
      <c r="I27" s="37"/>
      <c r="J27" s="37"/>
      <c r="K27" s="53"/>
      <c r="L27" s="53"/>
      <c r="M27" s="26"/>
      <c r="N27" s="26"/>
    </row>
    <row r="28" spans="1:18" ht="18.75" x14ac:dyDescent="0.3">
      <c r="A28" s="63">
        <v>29.87</v>
      </c>
      <c r="B28" s="62">
        <v>153000</v>
      </c>
      <c r="C28" s="64">
        <v>8.9</v>
      </c>
      <c r="D28" s="61"/>
      <c r="E28" s="62">
        <v>371971</v>
      </c>
      <c r="F28" s="61">
        <v>2011</v>
      </c>
      <c r="G28" s="61"/>
      <c r="H28" s="61"/>
      <c r="I28" s="37"/>
      <c r="J28" s="37"/>
      <c r="K28" s="53"/>
      <c r="L28" s="53"/>
      <c r="M28" s="26"/>
      <c r="N28" s="26"/>
    </row>
    <row r="29" spans="1:18" ht="18.75" x14ac:dyDescent="0.3">
      <c r="A29" s="66">
        <v>25.06</v>
      </c>
      <c r="B29" s="67">
        <v>427530</v>
      </c>
      <c r="C29" s="68">
        <v>7.79</v>
      </c>
      <c r="D29" s="61"/>
      <c r="E29" s="62">
        <v>328530</v>
      </c>
      <c r="F29" s="69">
        <v>2010</v>
      </c>
      <c r="G29" s="61"/>
      <c r="H29" s="61"/>
      <c r="I29" s="37"/>
      <c r="J29" s="37"/>
      <c r="K29" s="53"/>
      <c r="L29" s="53"/>
      <c r="M29" s="26"/>
      <c r="N29" s="26"/>
    </row>
    <row r="30" spans="1:18" ht="18.75" x14ac:dyDescent="0.3">
      <c r="A30" s="66">
        <v>25.24</v>
      </c>
      <c r="B30" s="62">
        <v>357029</v>
      </c>
      <c r="C30" s="64">
        <v>6.42</v>
      </c>
      <c r="D30" s="61"/>
      <c r="E30" s="62">
        <v>332029</v>
      </c>
      <c r="F30" s="69">
        <v>2009</v>
      </c>
      <c r="G30" s="61"/>
      <c r="H30" s="61"/>
      <c r="I30" s="37"/>
      <c r="J30" s="37"/>
      <c r="K30" s="53"/>
      <c r="L30" s="53"/>
      <c r="M30" s="26"/>
      <c r="N30" s="26"/>
    </row>
    <row r="31" spans="1:18" ht="18.75" x14ac:dyDescent="0.3">
      <c r="A31" s="63"/>
      <c r="B31" s="62"/>
      <c r="C31" s="64"/>
      <c r="D31" s="61"/>
      <c r="E31" s="62"/>
      <c r="F31" s="61"/>
      <c r="G31" s="61"/>
      <c r="H31" s="61"/>
      <c r="I31" s="37"/>
      <c r="J31" s="37"/>
      <c r="K31" s="53"/>
      <c r="L31" s="53"/>
      <c r="M31" s="26"/>
      <c r="N31" s="26"/>
    </row>
    <row r="32" spans="1:18" ht="18.75" x14ac:dyDescent="0.3">
      <c r="A32" s="66"/>
      <c r="B32" s="67"/>
      <c r="C32" s="68"/>
      <c r="D32" s="61"/>
      <c r="E32" s="62"/>
      <c r="F32" s="69"/>
      <c r="G32" s="69"/>
      <c r="H32" s="69"/>
      <c r="I32" s="52"/>
      <c r="J32" s="52"/>
      <c r="K32" s="53"/>
      <c r="L32" s="53"/>
      <c r="M32" s="26"/>
      <c r="N32" s="26"/>
    </row>
    <row r="33" spans="1:14" ht="18.75" x14ac:dyDescent="0.3">
      <c r="A33" s="66"/>
      <c r="B33" s="62"/>
      <c r="C33" s="64"/>
      <c r="D33" s="61"/>
      <c r="E33" s="62"/>
      <c r="F33" s="69"/>
      <c r="G33" s="69"/>
      <c r="H33" s="69"/>
      <c r="I33" s="52"/>
      <c r="J33" s="52"/>
      <c r="K33" s="53"/>
      <c r="L33" s="53"/>
      <c r="M33" s="26"/>
      <c r="N33" s="26"/>
    </row>
  </sheetData>
  <pageMargins left="0.7" right="0.7" top="0.75" bottom="0.75" header="0.3" footer="0.3"/>
  <pageSetup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90B83-AE37-43FF-AD58-63DA8CF15F60}">
  <dimension ref="A1:Q32"/>
  <sheetViews>
    <sheetView zoomScaleNormal="100" workbookViewId="0">
      <selection activeCell="E2" sqref="E2"/>
    </sheetView>
  </sheetViews>
  <sheetFormatPr defaultRowHeight="15" x14ac:dyDescent="0.25"/>
  <cols>
    <col min="1" max="1" width="10" bestFit="1" customWidth="1"/>
    <col min="2" max="2" width="17.28515625" customWidth="1"/>
    <col min="3" max="3" width="10.140625" customWidth="1"/>
    <col min="4" max="4" width="9.28515625" bestFit="1" customWidth="1"/>
    <col min="5" max="5" width="14.85546875" bestFit="1" customWidth="1"/>
    <col min="6" max="7" width="10.7109375" customWidth="1"/>
    <col min="8" max="8" width="8.5703125" customWidth="1"/>
    <col min="9" max="9" width="7.85546875" customWidth="1"/>
    <col min="10" max="10" width="11.140625" bestFit="1" customWidth="1"/>
    <col min="11" max="11" width="11.85546875" customWidth="1"/>
    <col min="12" max="13" width="8" customWidth="1"/>
  </cols>
  <sheetData>
    <row r="1" spans="1:17" ht="60" x14ac:dyDescent="0.25">
      <c r="A1" s="20" t="s">
        <v>0</v>
      </c>
      <c r="B1" s="21" t="s">
        <v>2</v>
      </c>
      <c r="C1" s="22" t="s">
        <v>3</v>
      </c>
      <c r="D1" s="23" t="s">
        <v>11</v>
      </c>
      <c r="E1" s="21" t="s">
        <v>15</v>
      </c>
      <c r="F1" s="24"/>
      <c r="G1" s="24">
        <v>2020</v>
      </c>
      <c r="H1" s="24">
        <v>2019</v>
      </c>
      <c r="I1" s="24">
        <v>2018</v>
      </c>
      <c r="J1" s="24">
        <v>2017</v>
      </c>
      <c r="K1" s="24">
        <v>2016</v>
      </c>
      <c r="L1" s="24">
        <v>2015</v>
      </c>
      <c r="M1" s="24">
        <v>2014</v>
      </c>
    </row>
    <row r="2" spans="1:17" x14ac:dyDescent="0.25">
      <c r="A2" s="25">
        <v>25.2</v>
      </c>
      <c r="B2" s="26">
        <v>0</v>
      </c>
      <c r="C2" s="27">
        <v>7.15</v>
      </c>
      <c r="D2" s="26">
        <v>11.92</v>
      </c>
      <c r="E2" s="28">
        <v>940711</v>
      </c>
      <c r="F2" s="70" t="s">
        <v>7</v>
      </c>
      <c r="G2" s="70">
        <v>7.15</v>
      </c>
      <c r="H2" s="20">
        <v>5.68</v>
      </c>
      <c r="I2" s="20">
        <v>5.74</v>
      </c>
      <c r="J2" s="29">
        <v>7.49</v>
      </c>
      <c r="K2" s="26">
        <v>5.48</v>
      </c>
      <c r="L2" s="30">
        <v>5.75</v>
      </c>
      <c r="M2" s="26">
        <v>7.12</v>
      </c>
    </row>
    <row r="3" spans="1:17" x14ac:dyDescent="0.25">
      <c r="A3" s="25">
        <v>24.84</v>
      </c>
      <c r="B3" s="25">
        <v>100000</v>
      </c>
      <c r="C3" s="26">
        <v>6.79</v>
      </c>
      <c r="D3" s="26">
        <v>10.65</v>
      </c>
      <c r="E3" s="28">
        <v>840711</v>
      </c>
      <c r="F3" s="70" t="s">
        <v>5</v>
      </c>
      <c r="G3" s="70">
        <v>14.38</v>
      </c>
      <c r="H3" s="20">
        <v>16.940000000000001</v>
      </c>
      <c r="I3" s="20">
        <v>16.13</v>
      </c>
      <c r="J3" s="29">
        <v>18.96</v>
      </c>
      <c r="K3" s="26">
        <v>17.82</v>
      </c>
      <c r="L3" s="26">
        <v>19.32</v>
      </c>
      <c r="M3" s="26">
        <v>19.335000000000001</v>
      </c>
    </row>
    <row r="4" spans="1:17" x14ac:dyDescent="0.25">
      <c r="A4" s="25">
        <v>24.66</v>
      </c>
      <c r="B4" s="25">
        <v>150000</v>
      </c>
      <c r="C4" s="26">
        <v>6.61</v>
      </c>
      <c r="D4" s="26">
        <v>10.02</v>
      </c>
      <c r="E4" s="28">
        <v>790711</v>
      </c>
      <c r="F4" s="70" t="s">
        <v>6</v>
      </c>
      <c r="G4" s="80">
        <v>1.9</v>
      </c>
      <c r="H4" s="20">
        <v>2.2400000000000002</v>
      </c>
      <c r="I4" s="20">
        <v>2.17</v>
      </c>
      <c r="J4" s="29">
        <v>2.25</v>
      </c>
      <c r="K4" s="26">
        <v>2.39</v>
      </c>
      <c r="L4" s="26">
        <v>2.77</v>
      </c>
      <c r="M4" s="26">
        <v>2.496</v>
      </c>
    </row>
    <row r="5" spans="1:17" x14ac:dyDescent="0.25">
      <c r="A5" s="25">
        <v>24.48</v>
      </c>
      <c r="B5" s="32">
        <v>200000</v>
      </c>
      <c r="C5" s="26">
        <v>6.43</v>
      </c>
      <c r="D5" s="26">
        <v>9.39</v>
      </c>
      <c r="E5" s="28">
        <v>740711</v>
      </c>
      <c r="F5" s="70" t="s">
        <v>4</v>
      </c>
      <c r="G5" s="70">
        <v>1.77</v>
      </c>
      <c r="H5" s="20">
        <v>1.87</v>
      </c>
      <c r="I5" s="20">
        <v>1.93</v>
      </c>
      <c r="J5" s="31">
        <v>2.02</v>
      </c>
      <c r="K5" s="26">
        <v>1.77</v>
      </c>
      <c r="L5" s="26">
        <v>1.78</v>
      </c>
      <c r="M5" s="26">
        <v>1.8759999999999999</v>
      </c>
    </row>
    <row r="6" spans="1:17" x14ac:dyDescent="0.25">
      <c r="A6" s="25">
        <v>24.3</v>
      </c>
      <c r="B6" s="32">
        <v>250000</v>
      </c>
      <c r="C6" s="26">
        <v>6.25</v>
      </c>
      <c r="D6" s="26">
        <v>8.75</v>
      </c>
      <c r="E6" s="73">
        <v>690711</v>
      </c>
      <c r="F6" s="71"/>
      <c r="G6" s="71"/>
      <c r="H6" s="30"/>
      <c r="I6" s="30"/>
      <c r="J6" s="34"/>
      <c r="K6" s="30"/>
      <c r="L6" s="30"/>
      <c r="M6" s="30"/>
    </row>
    <row r="7" spans="1:17" x14ac:dyDescent="0.25">
      <c r="A7" s="32">
        <v>24.12</v>
      </c>
      <c r="B7" s="32">
        <v>300000</v>
      </c>
      <c r="C7" s="30">
        <v>6.07</v>
      </c>
      <c r="D7" s="30">
        <v>8.1199999999999992</v>
      </c>
      <c r="E7" s="33">
        <v>640711</v>
      </c>
      <c r="F7" s="70" t="s">
        <v>14</v>
      </c>
      <c r="G7" s="80">
        <f>SUM(G2:G5)</f>
        <v>25.2</v>
      </c>
      <c r="H7" s="20">
        <f>SUM(H2:H6)</f>
        <v>26.73</v>
      </c>
      <c r="I7" s="20">
        <f>SUM(I2:I6)</f>
        <v>25.97</v>
      </c>
      <c r="J7" s="29">
        <f>SUM(J2:J6)</f>
        <v>30.720000000000002</v>
      </c>
      <c r="K7" s="20">
        <v>27.46</v>
      </c>
      <c r="L7" s="20">
        <f>SUM(L2:L6)</f>
        <v>29.62</v>
      </c>
      <c r="M7" s="35">
        <f>SUM(M2:M6)</f>
        <v>30.827000000000002</v>
      </c>
    </row>
    <row r="8" spans="1:17" x14ac:dyDescent="0.25">
      <c r="A8" s="32">
        <v>23.94</v>
      </c>
      <c r="B8" s="32">
        <v>350000</v>
      </c>
      <c r="C8" s="30">
        <v>5.89</v>
      </c>
      <c r="D8" s="30">
        <v>7.49</v>
      </c>
      <c r="E8" s="33">
        <v>590711</v>
      </c>
      <c r="F8" s="72"/>
      <c r="G8" s="72"/>
      <c r="H8" s="26"/>
      <c r="I8" s="26"/>
      <c r="J8" s="29"/>
      <c r="K8" s="26"/>
      <c r="L8" s="26"/>
      <c r="M8" s="26"/>
    </row>
    <row r="9" spans="1:17" s="6" customFormat="1" x14ac:dyDescent="0.25">
      <c r="A9" s="32">
        <v>23.76</v>
      </c>
      <c r="B9" s="32">
        <v>400000</v>
      </c>
      <c r="C9" s="30">
        <v>5.71</v>
      </c>
      <c r="D9" s="30">
        <v>6.85</v>
      </c>
      <c r="E9" s="33">
        <v>540711</v>
      </c>
      <c r="F9" s="70" t="s">
        <v>8</v>
      </c>
      <c r="G9" s="70">
        <v>0.99</v>
      </c>
      <c r="H9" s="20">
        <v>0.96</v>
      </c>
      <c r="I9" s="20">
        <v>1.02</v>
      </c>
      <c r="J9" s="29">
        <v>1.19</v>
      </c>
      <c r="K9" s="26">
        <v>1.17</v>
      </c>
      <c r="L9" s="26">
        <v>1.0900000000000001</v>
      </c>
      <c r="M9" s="26">
        <v>1.085</v>
      </c>
    </row>
    <row r="10" spans="1:17" x14ac:dyDescent="0.25">
      <c r="A10" s="32">
        <v>23.67</v>
      </c>
      <c r="B10" s="32">
        <v>425000</v>
      </c>
      <c r="C10" s="30">
        <v>5.62</v>
      </c>
      <c r="D10" s="30">
        <v>6.53</v>
      </c>
      <c r="E10" s="33">
        <v>515711</v>
      </c>
      <c r="F10" s="26"/>
      <c r="G10" s="26"/>
      <c r="H10" s="26"/>
      <c r="I10" s="26"/>
      <c r="J10" s="26"/>
      <c r="K10" s="26"/>
      <c r="L10" s="26"/>
      <c r="M10" s="26"/>
    </row>
    <row r="11" spans="1:17" x14ac:dyDescent="0.25">
      <c r="A11" s="32"/>
      <c r="B11" s="32"/>
      <c r="C11" s="30"/>
      <c r="D11" s="30"/>
      <c r="E11" s="33"/>
      <c r="F11" s="20" t="s">
        <v>10</v>
      </c>
      <c r="G11" s="35">
        <f>SUM(G7,G9)</f>
        <v>26.189999999999998</v>
      </c>
      <c r="H11" s="20">
        <f t="shared" ref="H11:M11" si="0">SUM(H7:H10)</f>
        <v>27.69</v>
      </c>
      <c r="I11" s="20">
        <f t="shared" si="0"/>
        <v>26.99</v>
      </c>
      <c r="J11" s="20">
        <f t="shared" si="0"/>
        <v>31.910000000000004</v>
      </c>
      <c r="K11" s="20">
        <f t="shared" si="0"/>
        <v>28.630000000000003</v>
      </c>
      <c r="L11" s="20">
        <f t="shared" si="0"/>
        <v>30.71</v>
      </c>
      <c r="M11" s="35">
        <f t="shared" si="0"/>
        <v>31.912000000000003</v>
      </c>
    </row>
    <row r="12" spans="1:17" x14ac:dyDescent="0.25">
      <c r="A12" s="32"/>
      <c r="C12" s="30"/>
      <c r="D12" s="30"/>
      <c r="E12" s="33"/>
      <c r="F12" s="20"/>
      <c r="G12" s="20"/>
      <c r="H12" s="20"/>
      <c r="I12" s="20"/>
      <c r="J12" s="20"/>
      <c r="K12" s="20"/>
      <c r="L12" s="20"/>
      <c r="M12" s="35"/>
    </row>
    <row r="13" spans="1:17" x14ac:dyDescent="0.25">
      <c r="A13" s="32"/>
      <c r="C13" s="30"/>
      <c r="D13" s="38"/>
      <c r="E13" s="33"/>
      <c r="F13" s="20"/>
      <c r="G13" s="20"/>
      <c r="H13" s="20"/>
      <c r="I13" s="20"/>
      <c r="J13" s="20"/>
      <c r="K13" s="20"/>
      <c r="L13" s="20"/>
      <c r="M13" s="35"/>
    </row>
    <row r="14" spans="1:17" x14ac:dyDescent="0.25">
      <c r="A14" s="32"/>
      <c r="B14" s="32"/>
      <c r="C14" s="38"/>
      <c r="D14" s="30"/>
      <c r="E14" s="33"/>
      <c r="F14" s="20"/>
      <c r="G14" s="20"/>
      <c r="H14" s="20"/>
      <c r="I14" s="20"/>
      <c r="J14" s="20"/>
      <c r="K14" s="20"/>
      <c r="L14" s="20"/>
      <c r="M14" s="35"/>
      <c r="Q14" s="14"/>
    </row>
    <row r="15" spans="1:17" x14ac:dyDescent="0.25">
      <c r="A15" s="32"/>
      <c r="B15" s="32"/>
      <c r="C15" s="38"/>
      <c r="D15" s="30"/>
      <c r="E15" s="33"/>
      <c r="F15" s="20"/>
      <c r="G15" s="20"/>
      <c r="H15" s="20"/>
      <c r="I15" s="20"/>
      <c r="J15" s="20"/>
      <c r="K15" s="20"/>
      <c r="L15" s="20"/>
      <c r="M15" s="35"/>
      <c r="Q15" s="14"/>
    </row>
    <row r="16" spans="1:17" x14ac:dyDescent="0.25">
      <c r="A16" s="32"/>
      <c r="B16" s="32"/>
      <c r="C16" s="38"/>
      <c r="D16" s="30"/>
      <c r="E16" s="33"/>
      <c r="F16" s="20"/>
      <c r="G16" s="20"/>
      <c r="H16" s="20"/>
      <c r="I16" s="20"/>
      <c r="J16" s="20"/>
      <c r="K16" s="20"/>
      <c r="L16" s="20"/>
      <c r="M16" s="35"/>
      <c r="Q16" s="14"/>
    </row>
    <row r="17" spans="1:17" x14ac:dyDescent="0.25">
      <c r="A17" s="32"/>
      <c r="B17" s="32"/>
      <c r="C17" s="38"/>
      <c r="D17" s="30"/>
      <c r="E17" s="33"/>
      <c r="F17" s="20"/>
      <c r="G17" s="20"/>
      <c r="H17" s="20"/>
      <c r="I17" s="20"/>
      <c r="J17" s="20"/>
      <c r="K17" s="20"/>
      <c r="L17" s="20"/>
      <c r="M17" s="35"/>
      <c r="Q17" s="14"/>
    </row>
    <row r="18" spans="1:17" x14ac:dyDescent="0.25">
      <c r="A18" s="32"/>
      <c r="B18" s="32"/>
      <c r="C18" s="38"/>
      <c r="D18" s="30"/>
      <c r="E18" s="33"/>
      <c r="F18" s="20"/>
      <c r="G18" s="20"/>
      <c r="H18" s="20"/>
      <c r="I18" s="20"/>
      <c r="J18" s="20"/>
      <c r="K18" s="20"/>
      <c r="L18" s="20"/>
      <c r="M18" s="35"/>
      <c r="Q18" s="14"/>
    </row>
    <row r="19" spans="1:17" x14ac:dyDescent="0.25">
      <c r="A19" s="32"/>
      <c r="B19" s="32"/>
      <c r="C19" s="38"/>
      <c r="D19" s="30"/>
      <c r="E19" s="33"/>
      <c r="F19" s="20"/>
      <c r="G19" s="20"/>
      <c r="H19" s="20"/>
      <c r="I19" s="20"/>
      <c r="J19" s="20"/>
      <c r="K19" s="20"/>
      <c r="L19" s="20"/>
      <c r="M19" s="35"/>
      <c r="Q19" s="14"/>
    </row>
    <row r="20" spans="1:17" x14ac:dyDescent="0.25">
      <c r="A20" s="32"/>
      <c r="B20" s="32"/>
      <c r="C20" s="38"/>
      <c r="D20" s="30"/>
      <c r="E20" s="33"/>
      <c r="F20" s="20"/>
      <c r="G20" s="20"/>
      <c r="H20" s="20"/>
      <c r="I20" s="20"/>
      <c r="J20" s="20"/>
      <c r="K20" s="20"/>
      <c r="L20" s="20"/>
      <c r="M20" s="35"/>
      <c r="Q20" s="14"/>
    </row>
    <row r="21" spans="1:17" ht="30" x14ac:dyDescent="0.25">
      <c r="A21" s="32"/>
      <c r="B21" s="32"/>
      <c r="C21" s="38"/>
      <c r="D21" s="30"/>
      <c r="E21" s="33"/>
      <c r="F21" s="26"/>
      <c r="G21" s="26"/>
      <c r="H21" s="26"/>
      <c r="I21" s="26"/>
      <c r="J21" s="74" t="s">
        <v>16</v>
      </c>
      <c r="K21" s="26" t="s">
        <v>17</v>
      </c>
      <c r="L21" s="26"/>
      <c r="M21" s="26"/>
    </row>
    <row r="22" spans="1:17" ht="15.75" x14ac:dyDescent="0.25">
      <c r="A22" s="57">
        <v>26.73</v>
      </c>
      <c r="B22" s="57">
        <v>450000</v>
      </c>
      <c r="C22" s="58">
        <v>5.68</v>
      </c>
      <c r="D22" s="59">
        <v>9.3699999999999992</v>
      </c>
      <c r="E22" s="60">
        <v>786945</v>
      </c>
      <c r="F22" s="61">
        <v>2019</v>
      </c>
      <c r="G22" s="61"/>
      <c r="H22" s="26"/>
      <c r="I22" s="26"/>
      <c r="J22" s="78"/>
      <c r="K22" s="79"/>
      <c r="L22" s="26"/>
      <c r="M22" s="26"/>
    </row>
    <row r="23" spans="1:17" ht="15.75" x14ac:dyDescent="0.25">
      <c r="A23" s="57">
        <v>25.97</v>
      </c>
      <c r="B23" s="57">
        <v>200000</v>
      </c>
      <c r="C23" s="58">
        <v>5.74</v>
      </c>
      <c r="D23" s="59">
        <v>13.51</v>
      </c>
      <c r="E23" s="60">
        <v>1136785</v>
      </c>
      <c r="F23" s="61">
        <v>2018</v>
      </c>
      <c r="G23" s="61"/>
      <c r="H23" s="26"/>
      <c r="I23" s="26"/>
      <c r="L23" s="26"/>
      <c r="M23" s="26"/>
    </row>
    <row r="24" spans="1:17" ht="18.75" x14ac:dyDescent="0.3">
      <c r="A24" s="48">
        <v>30.72</v>
      </c>
      <c r="B24" s="48">
        <v>200000</v>
      </c>
      <c r="C24" s="61">
        <v>7.49</v>
      </c>
      <c r="D24" s="61">
        <v>10.42</v>
      </c>
      <c r="E24" s="62">
        <v>895405</v>
      </c>
      <c r="F24" s="61">
        <v>2017</v>
      </c>
      <c r="G24" s="61"/>
      <c r="H24" s="37"/>
      <c r="I24" s="26"/>
      <c r="J24" s="28">
        <v>231100</v>
      </c>
      <c r="K24" s="28">
        <v>202106</v>
      </c>
      <c r="L24" s="26"/>
      <c r="M24" s="26"/>
    </row>
    <row r="25" spans="1:17" ht="18.75" x14ac:dyDescent="0.3">
      <c r="A25" s="63">
        <v>27.46</v>
      </c>
      <c r="B25" s="62">
        <v>300000</v>
      </c>
      <c r="C25" s="64">
        <v>5.48</v>
      </c>
      <c r="D25" s="61">
        <v>9.84</v>
      </c>
      <c r="E25" s="62">
        <v>797629</v>
      </c>
      <c r="F25" s="61">
        <v>2016</v>
      </c>
      <c r="G25" s="61"/>
      <c r="H25" s="37"/>
      <c r="I25" s="37"/>
      <c r="J25" s="53">
        <v>176267</v>
      </c>
      <c r="K25" s="53">
        <v>178126</v>
      </c>
      <c r="L25" s="26"/>
      <c r="M25" s="26"/>
    </row>
    <row r="26" spans="1:17" ht="18.75" x14ac:dyDescent="0.3">
      <c r="A26" s="63">
        <v>29.62</v>
      </c>
      <c r="B26" s="62">
        <v>350000</v>
      </c>
      <c r="C26" s="64">
        <v>5.75</v>
      </c>
      <c r="D26" s="61">
        <v>6.49</v>
      </c>
      <c r="E26" s="62">
        <v>527023</v>
      </c>
      <c r="F26" s="61">
        <v>2015</v>
      </c>
      <c r="G26" s="61"/>
      <c r="H26" s="37"/>
      <c r="I26" s="37"/>
      <c r="J26" s="53">
        <v>336425</v>
      </c>
      <c r="K26" s="53">
        <v>151284</v>
      </c>
      <c r="L26" s="26"/>
      <c r="M26" s="26"/>
    </row>
    <row r="27" spans="1:17" ht="18.75" x14ac:dyDescent="0.3">
      <c r="A27" s="63">
        <v>30.83</v>
      </c>
      <c r="B27" s="62">
        <v>294000</v>
      </c>
      <c r="C27" s="64">
        <v>7.12</v>
      </c>
      <c r="D27" s="65">
        <v>5</v>
      </c>
      <c r="E27" s="62">
        <v>417300</v>
      </c>
      <c r="F27" s="61">
        <v>2014</v>
      </c>
      <c r="G27" s="61"/>
      <c r="H27" s="37"/>
      <c r="I27" s="37"/>
      <c r="J27" s="53">
        <v>252325</v>
      </c>
      <c r="K27" s="53">
        <v>223705</v>
      </c>
      <c r="L27" s="26"/>
      <c r="M27" s="26"/>
    </row>
    <row r="28" spans="1:17" ht="18.75" x14ac:dyDescent="0.3">
      <c r="A28" s="63">
        <v>28.55</v>
      </c>
      <c r="B28" s="62">
        <v>345000</v>
      </c>
      <c r="C28" s="64">
        <v>7.12</v>
      </c>
      <c r="D28" s="65">
        <v>5</v>
      </c>
      <c r="E28" s="62">
        <v>393268</v>
      </c>
      <c r="F28" s="61">
        <v>2013</v>
      </c>
      <c r="G28" s="61"/>
      <c r="H28" s="37"/>
      <c r="I28" s="37"/>
      <c r="J28" s="53">
        <v>369672</v>
      </c>
      <c r="K28" s="53">
        <v>213712</v>
      </c>
      <c r="L28" s="26"/>
      <c r="M28" s="26"/>
    </row>
    <row r="29" spans="1:17" ht="18.75" x14ac:dyDescent="0.3">
      <c r="A29" s="63">
        <v>29.72</v>
      </c>
      <c r="B29" s="62"/>
      <c r="C29" s="64">
        <v>8.74</v>
      </c>
      <c r="D29" s="61"/>
      <c r="E29" s="62">
        <v>398656</v>
      </c>
      <c r="F29" s="61">
        <v>2012</v>
      </c>
      <c r="G29" s="61"/>
      <c r="H29" s="37"/>
      <c r="I29" s="37"/>
      <c r="J29" s="53">
        <v>58863</v>
      </c>
      <c r="K29" s="53">
        <v>316970</v>
      </c>
      <c r="L29" s="26"/>
      <c r="M29" s="26"/>
    </row>
    <row r="30" spans="1:17" ht="18.75" x14ac:dyDescent="0.3">
      <c r="A30" s="63">
        <v>29.87</v>
      </c>
      <c r="B30" s="62">
        <v>153000</v>
      </c>
      <c r="C30" s="64">
        <v>8.9</v>
      </c>
      <c r="D30" s="61"/>
      <c r="E30" s="62">
        <v>371971</v>
      </c>
      <c r="F30" s="61">
        <v>2011</v>
      </c>
      <c r="G30" s="61"/>
      <c r="H30" s="37"/>
      <c r="I30" s="37"/>
      <c r="J30" s="53">
        <v>-97137</v>
      </c>
      <c r="K30" s="53">
        <v>93572</v>
      </c>
      <c r="L30" s="26"/>
      <c r="M30" s="26"/>
    </row>
    <row r="31" spans="1:17" ht="18.75" x14ac:dyDescent="0.3">
      <c r="A31" s="66">
        <v>25.06</v>
      </c>
      <c r="B31" s="67">
        <v>427530</v>
      </c>
      <c r="C31" s="68">
        <v>7.79</v>
      </c>
      <c r="D31" s="61"/>
      <c r="E31" s="62">
        <v>328530</v>
      </c>
      <c r="F31" s="69">
        <v>2010</v>
      </c>
      <c r="G31" s="69"/>
      <c r="H31" s="52"/>
      <c r="I31" s="52"/>
      <c r="J31" s="53"/>
      <c r="K31" s="53"/>
      <c r="L31" s="26"/>
      <c r="M31" s="26"/>
    </row>
    <row r="32" spans="1:17" ht="18.75" x14ac:dyDescent="0.3">
      <c r="A32" s="66">
        <v>25.24</v>
      </c>
      <c r="B32" s="62">
        <v>357029</v>
      </c>
      <c r="C32" s="64">
        <v>6.42</v>
      </c>
      <c r="D32" s="61"/>
      <c r="E32" s="62">
        <v>332029</v>
      </c>
      <c r="F32" s="69">
        <v>2009</v>
      </c>
      <c r="G32" s="69"/>
      <c r="H32" s="52"/>
      <c r="I32" s="52"/>
      <c r="J32" s="53"/>
      <c r="K32" s="53"/>
      <c r="L32" s="26"/>
      <c r="M32" s="26"/>
    </row>
  </sheetData>
  <pageMargins left="0.7" right="0.7" top="0.75" bottom="0.75" header="0.3" footer="0.3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FEF36-50C9-41C6-B6C4-1A33C445D309}">
  <dimension ref="A1:P31"/>
  <sheetViews>
    <sheetView topLeftCell="A21" workbookViewId="0">
      <selection activeCell="P18" sqref="P18"/>
    </sheetView>
  </sheetViews>
  <sheetFormatPr defaultRowHeight="15" x14ac:dyDescent="0.25"/>
  <cols>
    <col min="1" max="1" width="10" bestFit="1" customWidth="1"/>
    <col min="2" max="2" width="17.28515625" customWidth="1"/>
    <col min="3" max="3" width="10.140625" customWidth="1"/>
    <col min="4" max="4" width="9.28515625" bestFit="1" customWidth="1"/>
    <col min="5" max="5" width="14.85546875" bestFit="1" customWidth="1"/>
    <col min="6" max="6" width="10.7109375" customWidth="1"/>
    <col min="7" max="7" width="8.5703125" customWidth="1"/>
    <col min="8" max="8" width="7.85546875" customWidth="1"/>
    <col min="9" max="9" width="11.140625" bestFit="1" customWidth="1"/>
    <col min="10" max="10" width="11.85546875" customWidth="1"/>
    <col min="11" max="12" width="8" customWidth="1"/>
  </cols>
  <sheetData>
    <row r="1" spans="1:16" ht="60" x14ac:dyDescent="0.25">
      <c r="A1" s="20" t="s">
        <v>0</v>
      </c>
      <c r="B1" s="21" t="s">
        <v>2</v>
      </c>
      <c r="C1" s="22" t="s">
        <v>3</v>
      </c>
      <c r="D1" s="23" t="s">
        <v>11</v>
      </c>
      <c r="E1" s="21" t="s">
        <v>15</v>
      </c>
      <c r="F1" s="24"/>
      <c r="G1" s="24">
        <v>2019</v>
      </c>
      <c r="H1" s="24">
        <v>2018</v>
      </c>
      <c r="I1" s="24">
        <v>2017</v>
      </c>
      <c r="J1" s="24">
        <v>2016</v>
      </c>
      <c r="K1" s="24">
        <v>2015</v>
      </c>
      <c r="L1" s="24">
        <v>2014</v>
      </c>
    </row>
    <row r="2" spans="1:16" x14ac:dyDescent="0.25">
      <c r="A2" s="25">
        <v>28.46</v>
      </c>
      <c r="B2" s="26">
        <v>0</v>
      </c>
      <c r="C2" s="27">
        <v>7.41</v>
      </c>
      <c r="D2" s="26">
        <v>14.73</v>
      </c>
      <c r="E2" s="28">
        <v>1236945</v>
      </c>
      <c r="F2" s="70" t="s">
        <v>7</v>
      </c>
      <c r="G2" s="20">
        <v>5.68</v>
      </c>
      <c r="H2" s="20">
        <v>5.74</v>
      </c>
      <c r="I2" s="29">
        <v>7.49</v>
      </c>
      <c r="J2" s="26">
        <v>5.48</v>
      </c>
      <c r="K2" s="30">
        <v>5.75</v>
      </c>
      <c r="L2" s="26">
        <v>7.12</v>
      </c>
    </row>
    <row r="3" spans="1:16" x14ac:dyDescent="0.25">
      <c r="A3" s="25">
        <v>28.08</v>
      </c>
      <c r="B3" s="25">
        <v>100000</v>
      </c>
      <c r="C3" s="26">
        <v>7.03</v>
      </c>
      <c r="D3" s="26">
        <v>13.54</v>
      </c>
      <c r="E3" s="28">
        <v>1136945</v>
      </c>
      <c r="F3" s="70" t="s">
        <v>5</v>
      </c>
      <c r="G3" s="20">
        <v>16.940000000000001</v>
      </c>
      <c r="H3" s="20">
        <v>16.13</v>
      </c>
      <c r="I3" s="29">
        <v>18.96</v>
      </c>
      <c r="J3" s="26">
        <v>17.82</v>
      </c>
      <c r="K3" s="26">
        <v>19.32</v>
      </c>
      <c r="L3" s="26">
        <v>19.335000000000001</v>
      </c>
    </row>
    <row r="4" spans="1:16" x14ac:dyDescent="0.25">
      <c r="A4" s="25">
        <v>27.98</v>
      </c>
      <c r="B4" s="25">
        <v>125000</v>
      </c>
      <c r="C4" s="26">
        <v>6.93</v>
      </c>
      <c r="D4" s="26">
        <v>13.24</v>
      </c>
      <c r="E4" s="28">
        <v>1111945</v>
      </c>
      <c r="F4" s="70" t="s">
        <v>6</v>
      </c>
      <c r="G4" s="20">
        <v>2.2400000000000002</v>
      </c>
      <c r="H4" s="20">
        <v>2.17</v>
      </c>
      <c r="I4" s="29">
        <v>2.25</v>
      </c>
      <c r="J4" s="26">
        <v>2.39</v>
      </c>
      <c r="K4" s="26">
        <v>2.77</v>
      </c>
      <c r="L4" s="26">
        <v>2.496</v>
      </c>
    </row>
    <row r="5" spans="1:16" x14ac:dyDescent="0.25">
      <c r="A5" s="25">
        <v>27.88</v>
      </c>
      <c r="B5" s="25">
        <v>150000</v>
      </c>
      <c r="C5" s="26">
        <v>6.83</v>
      </c>
      <c r="D5" s="26">
        <v>12.95</v>
      </c>
      <c r="E5" s="28">
        <v>1086945</v>
      </c>
      <c r="F5" s="70" t="s">
        <v>4</v>
      </c>
      <c r="G5" s="20">
        <v>1.87</v>
      </c>
      <c r="H5" s="20">
        <v>1.93</v>
      </c>
      <c r="I5" s="31">
        <v>2.02</v>
      </c>
      <c r="J5" s="26">
        <v>1.77</v>
      </c>
      <c r="K5" s="26">
        <v>1.78</v>
      </c>
      <c r="L5" s="26">
        <v>1.8759999999999999</v>
      </c>
    </row>
    <row r="6" spans="1:16" x14ac:dyDescent="0.25">
      <c r="A6" s="25">
        <v>27.79</v>
      </c>
      <c r="B6" s="25">
        <v>175000</v>
      </c>
      <c r="C6" s="26">
        <v>6.74</v>
      </c>
      <c r="D6" s="26">
        <v>12.65</v>
      </c>
      <c r="E6" s="73">
        <v>1061945</v>
      </c>
      <c r="F6" s="71"/>
      <c r="G6" s="30"/>
      <c r="H6" s="30"/>
      <c r="I6" s="34"/>
      <c r="J6" s="30"/>
      <c r="K6" s="30"/>
      <c r="L6" s="30"/>
    </row>
    <row r="7" spans="1:16" x14ac:dyDescent="0.25">
      <c r="A7" s="32">
        <v>27.69</v>
      </c>
      <c r="B7" s="32">
        <v>200000</v>
      </c>
      <c r="C7" s="30">
        <v>6.64</v>
      </c>
      <c r="D7" s="30">
        <v>12.35</v>
      </c>
      <c r="E7" s="33">
        <v>1036945</v>
      </c>
      <c r="F7" s="70" t="s">
        <v>14</v>
      </c>
      <c r="G7" s="20">
        <f>SUM(G2:G6)</f>
        <v>26.73</v>
      </c>
      <c r="H7" s="20">
        <f>SUM(H2:H6)</f>
        <v>25.97</v>
      </c>
      <c r="I7" s="29">
        <f>SUM(I2:I6)</f>
        <v>30.720000000000002</v>
      </c>
      <c r="J7" s="20">
        <v>27.46</v>
      </c>
      <c r="K7" s="20">
        <f>SUM(K2:K6)</f>
        <v>29.62</v>
      </c>
      <c r="L7" s="35">
        <f>SUM(L2:L6)</f>
        <v>30.827000000000002</v>
      </c>
    </row>
    <row r="8" spans="1:16" x14ac:dyDescent="0.25">
      <c r="A8" s="32">
        <v>27.5</v>
      </c>
      <c r="B8" s="32">
        <v>250000</v>
      </c>
      <c r="C8" s="30">
        <v>6.45</v>
      </c>
      <c r="D8" s="30">
        <v>11.76</v>
      </c>
      <c r="E8" s="33">
        <v>986945</v>
      </c>
      <c r="F8" s="72"/>
      <c r="G8" s="26"/>
      <c r="H8" s="26"/>
      <c r="I8" s="29"/>
      <c r="J8" s="26"/>
      <c r="K8" s="26"/>
      <c r="L8" s="26"/>
    </row>
    <row r="9" spans="1:16" s="6" customFormat="1" x14ac:dyDescent="0.25">
      <c r="A9" s="32">
        <v>27.31</v>
      </c>
      <c r="B9" s="32">
        <v>300000</v>
      </c>
      <c r="C9" s="30">
        <v>6.26</v>
      </c>
      <c r="D9" s="30">
        <v>11.16</v>
      </c>
      <c r="E9" s="33">
        <v>936945</v>
      </c>
      <c r="F9" s="70" t="s">
        <v>8</v>
      </c>
      <c r="G9" s="20">
        <v>0.96</v>
      </c>
      <c r="H9" s="20">
        <v>1.02</v>
      </c>
      <c r="I9" s="29">
        <v>1.19</v>
      </c>
      <c r="J9" s="26">
        <v>1.17</v>
      </c>
      <c r="K9" s="26">
        <v>1.0900000000000001</v>
      </c>
      <c r="L9" s="26">
        <v>1.085</v>
      </c>
    </row>
    <row r="10" spans="1:16" x14ac:dyDescent="0.25">
      <c r="A10" s="32">
        <v>27.11</v>
      </c>
      <c r="B10" s="32">
        <v>350000</v>
      </c>
      <c r="C10" s="30">
        <v>6.06</v>
      </c>
      <c r="D10" s="30">
        <v>10.56</v>
      </c>
      <c r="E10" s="33">
        <v>886945</v>
      </c>
      <c r="F10" s="26"/>
      <c r="G10" s="26"/>
      <c r="H10" s="26"/>
      <c r="I10" s="26"/>
      <c r="J10" s="26"/>
      <c r="K10" s="26"/>
      <c r="L10" s="26"/>
    </row>
    <row r="11" spans="1:16" x14ac:dyDescent="0.25">
      <c r="A11" s="32">
        <v>27.02</v>
      </c>
      <c r="B11" s="32">
        <v>375000</v>
      </c>
      <c r="C11" s="30">
        <v>5.97</v>
      </c>
      <c r="D11" s="30">
        <v>10.27</v>
      </c>
      <c r="E11" s="33">
        <v>861945</v>
      </c>
      <c r="F11" s="20" t="s">
        <v>10</v>
      </c>
      <c r="G11" s="20">
        <f t="shared" ref="G11:L11" si="0">SUM(G7:G10)</f>
        <v>27.69</v>
      </c>
      <c r="H11" s="20">
        <f t="shared" si="0"/>
        <v>26.99</v>
      </c>
      <c r="I11" s="20">
        <f t="shared" si="0"/>
        <v>31.910000000000004</v>
      </c>
      <c r="J11" s="20">
        <f t="shared" si="0"/>
        <v>28.630000000000003</v>
      </c>
      <c r="K11" s="20">
        <f t="shared" si="0"/>
        <v>30.71</v>
      </c>
      <c r="L11" s="35">
        <f t="shared" si="0"/>
        <v>31.912000000000003</v>
      </c>
    </row>
    <row r="12" spans="1:16" x14ac:dyDescent="0.25">
      <c r="A12" s="32">
        <v>26.92</v>
      </c>
      <c r="B12" s="32">
        <v>400000</v>
      </c>
      <c r="C12" s="30">
        <v>5.87</v>
      </c>
      <c r="D12" s="30">
        <v>9.9700000000000006</v>
      </c>
      <c r="E12" s="33">
        <v>836945</v>
      </c>
      <c r="F12" s="20"/>
      <c r="G12" s="20"/>
      <c r="H12" s="20"/>
      <c r="I12" s="20"/>
      <c r="J12" s="20"/>
      <c r="K12" s="20"/>
      <c r="L12" s="35"/>
    </row>
    <row r="13" spans="1:16" x14ac:dyDescent="0.25">
      <c r="A13" s="32">
        <v>26.83</v>
      </c>
      <c r="B13" s="32">
        <v>425000</v>
      </c>
      <c r="C13" s="30">
        <v>5.78</v>
      </c>
      <c r="D13" s="38">
        <v>9.67</v>
      </c>
      <c r="E13" s="33">
        <v>811945</v>
      </c>
      <c r="F13" s="20"/>
      <c r="G13" s="20"/>
      <c r="H13" s="20"/>
      <c r="I13" s="20"/>
      <c r="J13" s="20"/>
      <c r="K13" s="20"/>
      <c r="L13" s="35"/>
    </row>
    <row r="14" spans="1:16" x14ac:dyDescent="0.25">
      <c r="A14" s="54">
        <v>26.73</v>
      </c>
      <c r="B14" s="54">
        <v>450000</v>
      </c>
      <c r="C14" s="75">
        <v>5.68</v>
      </c>
      <c r="D14" s="55">
        <v>9.3699999999999992</v>
      </c>
      <c r="E14" s="56">
        <v>786945</v>
      </c>
      <c r="F14" s="20"/>
      <c r="G14" s="20"/>
      <c r="H14" s="20"/>
      <c r="I14" s="20"/>
      <c r="J14" s="20"/>
      <c r="K14" s="20"/>
      <c r="L14" s="35"/>
      <c r="P14" s="14"/>
    </row>
    <row r="15" spans="1:16" x14ac:dyDescent="0.25">
      <c r="A15" s="32">
        <v>26.63</v>
      </c>
      <c r="B15" s="32">
        <v>475000</v>
      </c>
      <c r="C15" s="38">
        <v>5.58</v>
      </c>
      <c r="D15" s="30">
        <v>9.08</v>
      </c>
      <c r="E15" s="33">
        <v>761945</v>
      </c>
      <c r="F15" s="20"/>
      <c r="G15" s="20"/>
      <c r="H15" s="20"/>
      <c r="I15" s="20"/>
      <c r="J15" s="20"/>
      <c r="K15" s="20"/>
      <c r="L15" s="35"/>
      <c r="P15" s="14"/>
    </row>
    <row r="16" spans="1:16" x14ac:dyDescent="0.25">
      <c r="A16" s="32">
        <v>26.54</v>
      </c>
      <c r="B16" s="32">
        <v>500000</v>
      </c>
      <c r="C16" s="38">
        <v>5.49</v>
      </c>
      <c r="D16" s="30">
        <v>8.7799999999999994</v>
      </c>
      <c r="E16" s="33">
        <v>736945</v>
      </c>
      <c r="F16" s="20"/>
      <c r="G16" s="20"/>
      <c r="H16" s="20"/>
      <c r="I16" s="20"/>
      <c r="J16" s="20"/>
      <c r="K16" s="20"/>
      <c r="L16" s="35"/>
      <c r="P16" s="14"/>
    </row>
    <row r="17" spans="1:16" x14ac:dyDescent="0.25">
      <c r="A17" s="32">
        <v>26.35</v>
      </c>
      <c r="B17" s="32">
        <v>550000</v>
      </c>
      <c r="C17" s="38">
        <v>5.3</v>
      </c>
      <c r="D17" s="30">
        <v>8.18</v>
      </c>
      <c r="E17" s="33">
        <v>686945</v>
      </c>
      <c r="F17" s="20"/>
      <c r="G17" s="20"/>
      <c r="H17" s="20"/>
      <c r="I17" s="20"/>
      <c r="J17" s="20"/>
      <c r="K17" s="20"/>
      <c r="L17" s="35"/>
      <c r="P17" s="14"/>
    </row>
    <row r="18" spans="1:16" x14ac:dyDescent="0.25">
      <c r="A18" s="32">
        <v>26.15</v>
      </c>
      <c r="B18" s="32">
        <v>600000</v>
      </c>
      <c r="C18" s="38">
        <v>5.0999999999999996</v>
      </c>
      <c r="D18" s="30">
        <v>7.59</v>
      </c>
      <c r="E18" s="33">
        <v>636945</v>
      </c>
      <c r="F18" s="20"/>
      <c r="G18" s="20"/>
      <c r="H18" s="20"/>
      <c r="I18" s="20"/>
      <c r="J18" s="20"/>
      <c r="K18" s="20"/>
      <c r="L18" s="35"/>
      <c r="P18" s="14"/>
    </row>
    <row r="19" spans="1:16" x14ac:dyDescent="0.25">
      <c r="A19" s="32">
        <v>26.06</v>
      </c>
      <c r="B19" s="32">
        <v>625000</v>
      </c>
      <c r="C19" s="38">
        <v>5.01</v>
      </c>
      <c r="D19" s="30">
        <v>7.29</v>
      </c>
      <c r="E19" s="33">
        <v>611945</v>
      </c>
      <c r="F19" s="20"/>
      <c r="G19" s="20"/>
      <c r="H19" s="20"/>
      <c r="I19" s="20"/>
      <c r="J19" s="20"/>
      <c r="K19" s="20"/>
      <c r="L19" s="35"/>
      <c r="P19" s="14"/>
    </row>
    <row r="20" spans="1:16" x14ac:dyDescent="0.25">
      <c r="A20" s="32">
        <v>25.96</v>
      </c>
      <c r="B20" s="32">
        <v>650000</v>
      </c>
      <c r="C20" s="38">
        <v>4.91</v>
      </c>
      <c r="D20" s="30">
        <v>6.99</v>
      </c>
      <c r="E20" s="33">
        <v>586945</v>
      </c>
      <c r="F20" s="20"/>
      <c r="G20" s="20"/>
      <c r="H20" s="20"/>
      <c r="I20" s="20"/>
      <c r="J20" s="20"/>
      <c r="K20" s="20"/>
      <c r="L20" s="35"/>
      <c r="P20" s="14"/>
    </row>
    <row r="21" spans="1:16" ht="30" x14ac:dyDescent="0.25">
      <c r="A21" s="32"/>
      <c r="B21" s="32"/>
      <c r="C21" s="38"/>
      <c r="D21" s="30"/>
      <c r="E21" s="33"/>
      <c r="F21" s="26"/>
      <c r="G21" s="26"/>
      <c r="H21" s="26"/>
      <c r="I21" s="74" t="s">
        <v>16</v>
      </c>
      <c r="J21" s="26" t="s">
        <v>17</v>
      </c>
      <c r="K21" s="26"/>
      <c r="L21" s="26"/>
    </row>
    <row r="22" spans="1:16" ht="15.75" x14ac:dyDescent="0.25">
      <c r="A22" s="57">
        <v>25.97</v>
      </c>
      <c r="B22" s="57">
        <v>200000</v>
      </c>
      <c r="C22" s="58">
        <v>5.74</v>
      </c>
      <c r="D22" s="59">
        <v>13.51</v>
      </c>
      <c r="E22" s="60">
        <v>1136785</v>
      </c>
      <c r="F22" s="61">
        <v>2018</v>
      </c>
      <c r="G22" s="26"/>
      <c r="H22" s="26"/>
      <c r="K22" s="26"/>
      <c r="L22" s="26"/>
    </row>
    <row r="23" spans="1:16" ht="18.75" x14ac:dyDescent="0.3">
      <c r="A23" s="48">
        <v>30.72</v>
      </c>
      <c r="B23" s="48">
        <v>200000</v>
      </c>
      <c r="C23" s="61">
        <v>7.49</v>
      </c>
      <c r="D23" s="61">
        <v>10.42</v>
      </c>
      <c r="E23" s="62">
        <v>895405</v>
      </c>
      <c r="F23" s="61">
        <v>2017</v>
      </c>
      <c r="G23" s="37"/>
      <c r="H23" s="26"/>
      <c r="I23" s="28">
        <v>231100</v>
      </c>
      <c r="J23" s="28">
        <v>202106</v>
      </c>
      <c r="K23" s="26"/>
      <c r="L23" s="26"/>
    </row>
    <row r="24" spans="1:16" ht="18.75" x14ac:dyDescent="0.3">
      <c r="A24" s="63">
        <v>27.46</v>
      </c>
      <c r="B24" s="62">
        <v>300000</v>
      </c>
      <c r="C24" s="64">
        <v>5.48</v>
      </c>
      <c r="D24" s="61">
        <v>9.84</v>
      </c>
      <c r="E24" s="62">
        <v>797629</v>
      </c>
      <c r="F24" s="61">
        <v>2016</v>
      </c>
      <c r="G24" s="37"/>
      <c r="H24" s="37"/>
      <c r="I24" s="53">
        <v>176267</v>
      </c>
      <c r="J24" s="53">
        <v>178126</v>
      </c>
      <c r="K24" s="26"/>
      <c r="L24" s="26"/>
    </row>
    <row r="25" spans="1:16" ht="18.75" x14ac:dyDescent="0.3">
      <c r="A25" s="63">
        <v>29.62</v>
      </c>
      <c r="B25" s="62">
        <v>350000</v>
      </c>
      <c r="C25" s="64">
        <v>5.75</v>
      </c>
      <c r="D25" s="61">
        <v>6.49</v>
      </c>
      <c r="E25" s="62">
        <v>527023</v>
      </c>
      <c r="F25" s="61">
        <v>2015</v>
      </c>
      <c r="G25" s="37"/>
      <c r="H25" s="37"/>
      <c r="I25" s="53">
        <v>336425</v>
      </c>
      <c r="J25" s="53">
        <v>151284</v>
      </c>
      <c r="K25" s="26"/>
      <c r="L25" s="26"/>
    </row>
    <row r="26" spans="1:16" ht="18.75" x14ac:dyDescent="0.3">
      <c r="A26" s="63">
        <v>30.83</v>
      </c>
      <c r="B26" s="62">
        <v>294000</v>
      </c>
      <c r="C26" s="64">
        <v>7.12</v>
      </c>
      <c r="D26" s="65">
        <v>5</v>
      </c>
      <c r="E26" s="62">
        <v>417300</v>
      </c>
      <c r="F26" s="61">
        <v>2014</v>
      </c>
      <c r="G26" s="37"/>
      <c r="H26" s="37"/>
      <c r="I26" s="53">
        <v>252325</v>
      </c>
      <c r="J26" s="53">
        <v>223705</v>
      </c>
      <c r="K26" s="26"/>
      <c r="L26" s="26"/>
    </row>
    <row r="27" spans="1:16" ht="18.75" x14ac:dyDescent="0.3">
      <c r="A27" s="63">
        <v>28.55</v>
      </c>
      <c r="B27" s="62">
        <v>345000</v>
      </c>
      <c r="C27" s="64">
        <v>7.12</v>
      </c>
      <c r="D27" s="65">
        <v>5</v>
      </c>
      <c r="E27" s="62">
        <v>393268</v>
      </c>
      <c r="F27" s="61">
        <v>2013</v>
      </c>
      <c r="G27" s="37"/>
      <c r="H27" s="37"/>
      <c r="I27" s="53">
        <v>369672</v>
      </c>
      <c r="J27" s="53">
        <v>213712</v>
      </c>
      <c r="K27" s="26"/>
      <c r="L27" s="26"/>
    </row>
    <row r="28" spans="1:16" ht="18.75" x14ac:dyDescent="0.3">
      <c r="A28" s="63">
        <v>29.72</v>
      </c>
      <c r="B28" s="62"/>
      <c r="C28" s="64">
        <v>8.74</v>
      </c>
      <c r="D28" s="61"/>
      <c r="E28" s="62">
        <v>398656</v>
      </c>
      <c r="F28" s="61">
        <v>2012</v>
      </c>
      <c r="G28" s="37"/>
      <c r="H28" s="37"/>
      <c r="I28" s="53">
        <v>58863</v>
      </c>
      <c r="J28" s="53">
        <v>316970</v>
      </c>
      <c r="K28" s="26"/>
      <c r="L28" s="26"/>
    </row>
    <row r="29" spans="1:16" ht="18.75" x14ac:dyDescent="0.3">
      <c r="A29" s="63">
        <v>29.87</v>
      </c>
      <c r="B29" s="62">
        <v>153000</v>
      </c>
      <c r="C29" s="64">
        <v>8.9</v>
      </c>
      <c r="D29" s="61"/>
      <c r="E29" s="62">
        <v>371971</v>
      </c>
      <c r="F29" s="61">
        <v>2011</v>
      </c>
      <c r="G29" s="37"/>
      <c r="H29" s="37"/>
      <c r="I29" s="53">
        <v>-97137</v>
      </c>
      <c r="J29" s="53">
        <v>93572</v>
      </c>
      <c r="K29" s="26"/>
      <c r="L29" s="26"/>
    </row>
    <row r="30" spans="1:16" ht="18.75" x14ac:dyDescent="0.3">
      <c r="A30" s="66">
        <v>25.06</v>
      </c>
      <c r="B30" s="67">
        <v>427530</v>
      </c>
      <c r="C30" s="68">
        <v>7.79</v>
      </c>
      <c r="D30" s="61"/>
      <c r="E30" s="62">
        <v>328530</v>
      </c>
      <c r="F30" s="69">
        <v>2010</v>
      </c>
      <c r="G30" s="52"/>
      <c r="H30" s="52"/>
      <c r="I30" s="53"/>
      <c r="J30" s="53"/>
      <c r="K30" s="26"/>
      <c r="L30" s="26"/>
    </row>
    <row r="31" spans="1:16" ht="18.75" x14ac:dyDescent="0.3">
      <c r="A31" s="66">
        <v>25.24</v>
      </c>
      <c r="B31" s="62">
        <v>357029</v>
      </c>
      <c r="C31" s="64">
        <v>6.42</v>
      </c>
      <c r="D31" s="61"/>
      <c r="E31" s="62">
        <v>332029</v>
      </c>
      <c r="F31" s="69">
        <v>2009</v>
      </c>
      <c r="G31" s="52"/>
      <c r="H31" s="52"/>
      <c r="I31" s="53"/>
      <c r="J31" s="53"/>
      <c r="K31" s="26"/>
      <c r="L31" s="26"/>
    </row>
  </sheetData>
  <pageMargins left="0.7" right="0.7" top="0.75" bottom="0.75" header="0.3" footer="0.3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B8F93-E4E9-439D-99E7-6C89B568537F}">
  <dimension ref="A1:P31"/>
  <sheetViews>
    <sheetView topLeftCell="A21" workbookViewId="0">
      <selection activeCell="D2" sqref="D2"/>
    </sheetView>
  </sheetViews>
  <sheetFormatPr defaultRowHeight="15" x14ac:dyDescent="0.25"/>
  <cols>
    <col min="1" max="1" width="10" bestFit="1" customWidth="1"/>
    <col min="2" max="2" width="17.28515625" customWidth="1"/>
    <col min="3" max="3" width="10.140625" customWidth="1"/>
    <col min="4" max="4" width="9.28515625" bestFit="1" customWidth="1"/>
    <col min="5" max="5" width="14.85546875" bestFit="1" customWidth="1"/>
    <col min="6" max="6" width="10.7109375" customWidth="1"/>
    <col min="7" max="7" width="8.5703125" customWidth="1"/>
    <col min="8" max="8" width="7.85546875" customWidth="1"/>
    <col min="9" max="9" width="11.140625" bestFit="1" customWidth="1"/>
    <col min="10" max="10" width="11.85546875" customWidth="1"/>
    <col min="11" max="12" width="8" customWidth="1"/>
  </cols>
  <sheetData>
    <row r="1" spans="1:16" ht="60" x14ac:dyDescent="0.25">
      <c r="A1" s="20" t="s">
        <v>0</v>
      </c>
      <c r="B1" s="21" t="s">
        <v>2</v>
      </c>
      <c r="C1" s="22" t="s">
        <v>3</v>
      </c>
      <c r="D1" s="23" t="s">
        <v>11</v>
      </c>
      <c r="E1" s="21" t="s">
        <v>15</v>
      </c>
      <c r="F1" s="24"/>
      <c r="G1" s="24">
        <v>2019</v>
      </c>
      <c r="H1" s="24">
        <v>2018</v>
      </c>
      <c r="I1" s="24">
        <v>2017</v>
      </c>
      <c r="J1" s="24">
        <v>2016</v>
      </c>
      <c r="K1" s="24">
        <v>2015</v>
      </c>
      <c r="L1" s="24">
        <v>2014</v>
      </c>
    </row>
    <row r="2" spans="1:16" x14ac:dyDescent="0.25">
      <c r="A2" s="25">
        <v>28.37</v>
      </c>
      <c r="B2" s="26">
        <v>0</v>
      </c>
      <c r="C2" s="27">
        <v>7.32</v>
      </c>
      <c r="D2" s="26">
        <v>14.73</v>
      </c>
      <c r="E2" s="28">
        <v>1236945</v>
      </c>
      <c r="F2" s="70" t="s">
        <v>7</v>
      </c>
      <c r="G2" s="20">
        <v>5.68</v>
      </c>
      <c r="H2" s="20">
        <v>5.74</v>
      </c>
      <c r="I2" s="29">
        <v>7.49</v>
      </c>
      <c r="J2" s="26">
        <v>5.48</v>
      </c>
      <c r="K2" s="30">
        <v>5.75</v>
      </c>
      <c r="L2" s="26">
        <v>7.12</v>
      </c>
    </row>
    <row r="3" spans="1:16" x14ac:dyDescent="0.25">
      <c r="A3" s="25">
        <v>27.98</v>
      </c>
      <c r="B3" s="25">
        <v>100000</v>
      </c>
      <c r="C3" s="26">
        <v>6.93</v>
      </c>
      <c r="D3" s="26">
        <v>13.54</v>
      </c>
      <c r="E3" s="28">
        <v>1136945</v>
      </c>
      <c r="F3" s="70" t="s">
        <v>5</v>
      </c>
      <c r="G3" s="20">
        <v>16.940000000000001</v>
      </c>
      <c r="H3" s="20">
        <v>16.13</v>
      </c>
      <c r="I3" s="29">
        <v>18.96</v>
      </c>
      <c r="J3" s="26">
        <v>17.82</v>
      </c>
      <c r="K3" s="26">
        <v>19.32</v>
      </c>
      <c r="L3" s="26">
        <v>19.335000000000001</v>
      </c>
    </row>
    <row r="4" spans="1:16" x14ac:dyDescent="0.25">
      <c r="A4" s="25">
        <v>27.88</v>
      </c>
      <c r="B4" s="25">
        <v>125000</v>
      </c>
      <c r="C4" s="26">
        <v>6.83</v>
      </c>
      <c r="D4" s="26">
        <v>13.24</v>
      </c>
      <c r="E4" s="28">
        <v>1111945</v>
      </c>
      <c r="F4" s="70" t="s">
        <v>6</v>
      </c>
      <c r="G4" s="20">
        <v>2.2400000000000002</v>
      </c>
      <c r="H4" s="20">
        <v>2.17</v>
      </c>
      <c r="I4" s="29">
        <v>2.25</v>
      </c>
      <c r="J4" s="26">
        <v>2.39</v>
      </c>
      <c r="K4" s="26">
        <v>2.77</v>
      </c>
      <c r="L4" s="26">
        <v>2.496</v>
      </c>
    </row>
    <row r="5" spans="1:16" x14ac:dyDescent="0.25">
      <c r="A5" s="25">
        <v>27.79</v>
      </c>
      <c r="B5" s="25">
        <v>150000</v>
      </c>
      <c r="C5" s="26">
        <v>6.74</v>
      </c>
      <c r="D5" s="26">
        <v>12.95</v>
      </c>
      <c r="E5" s="28">
        <v>1086945</v>
      </c>
      <c r="F5" s="70" t="s">
        <v>4</v>
      </c>
      <c r="G5" s="20">
        <v>1.87</v>
      </c>
      <c r="H5" s="20">
        <v>1.93</v>
      </c>
      <c r="I5" s="31">
        <v>2.02</v>
      </c>
      <c r="J5" s="26">
        <v>1.77</v>
      </c>
      <c r="K5" s="26">
        <v>1.78</v>
      </c>
      <c r="L5" s="26">
        <v>1.8759999999999999</v>
      </c>
    </row>
    <row r="6" spans="1:16" x14ac:dyDescent="0.25">
      <c r="A6" s="25">
        <v>27.69</v>
      </c>
      <c r="B6" s="25">
        <v>175000</v>
      </c>
      <c r="C6" s="26">
        <v>6.64</v>
      </c>
      <c r="D6" s="26">
        <v>12.65</v>
      </c>
      <c r="E6" s="73">
        <v>1061945</v>
      </c>
      <c r="F6" s="71"/>
      <c r="G6" s="30"/>
      <c r="H6" s="30"/>
      <c r="I6" s="34"/>
      <c r="J6" s="30"/>
      <c r="K6" s="30"/>
      <c r="L6" s="30"/>
    </row>
    <row r="7" spans="1:16" x14ac:dyDescent="0.25">
      <c r="A7" s="32">
        <v>27.6</v>
      </c>
      <c r="B7" s="32">
        <v>200000</v>
      </c>
      <c r="C7" s="30">
        <v>6.55</v>
      </c>
      <c r="D7" s="30">
        <v>12.35</v>
      </c>
      <c r="E7" s="33">
        <v>1036945</v>
      </c>
      <c r="F7" s="70" t="s">
        <v>14</v>
      </c>
      <c r="G7" s="20">
        <f>SUM(G2:G6)</f>
        <v>26.73</v>
      </c>
      <c r="H7" s="20">
        <f>SUM(H2:H6)</f>
        <v>25.97</v>
      </c>
      <c r="I7" s="20">
        <f>SUM(I2:I6)</f>
        <v>30.720000000000002</v>
      </c>
      <c r="J7" s="20">
        <v>27.46</v>
      </c>
      <c r="K7" s="20">
        <f>SUM(K2:K6)</f>
        <v>29.62</v>
      </c>
      <c r="L7" s="35">
        <f>SUM(L2:L6)</f>
        <v>30.827000000000002</v>
      </c>
    </row>
    <row r="8" spans="1:16" x14ac:dyDescent="0.25">
      <c r="A8" s="32">
        <v>27.4</v>
      </c>
      <c r="B8" s="32">
        <v>250000</v>
      </c>
      <c r="C8" s="30">
        <v>6.35</v>
      </c>
      <c r="D8" s="30">
        <v>11.76</v>
      </c>
      <c r="E8" s="33">
        <v>986945</v>
      </c>
      <c r="F8" s="72"/>
      <c r="G8" s="26"/>
      <c r="H8" s="26"/>
      <c r="I8" s="29"/>
      <c r="J8" s="26"/>
      <c r="K8" s="26"/>
      <c r="L8" s="26"/>
    </row>
    <row r="9" spans="1:16" s="6" customFormat="1" x14ac:dyDescent="0.25">
      <c r="A9" s="32">
        <v>27.21</v>
      </c>
      <c r="B9" s="32">
        <v>300000</v>
      </c>
      <c r="C9" s="30">
        <v>6.16</v>
      </c>
      <c r="D9" s="30">
        <v>11.16</v>
      </c>
      <c r="E9" s="33">
        <v>936945</v>
      </c>
      <c r="F9" s="70" t="s">
        <v>8</v>
      </c>
      <c r="G9" s="20">
        <v>0.96</v>
      </c>
      <c r="H9" s="20">
        <v>1.02</v>
      </c>
      <c r="I9" s="29">
        <v>1.19</v>
      </c>
      <c r="J9" s="26">
        <v>1.17</v>
      </c>
      <c r="K9" s="26">
        <v>1.0900000000000001</v>
      </c>
      <c r="L9" s="26">
        <v>1.085</v>
      </c>
    </row>
    <row r="10" spans="1:16" x14ac:dyDescent="0.25">
      <c r="A10" s="32">
        <v>27.02</v>
      </c>
      <c r="B10" s="32">
        <v>350000</v>
      </c>
      <c r="C10" s="30">
        <v>5.97</v>
      </c>
      <c r="D10" s="30">
        <v>10.56</v>
      </c>
      <c r="E10" s="33">
        <v>886945</v>
      </c>
      <c r="F10" s="26"/>
      <c r="G10" s="26"/>
      <c r="H10" s="26"/>
      <c r="I10" s="26"/>
      <c r="J10" s="26"/>
      <c r="K10" s="26"/>
      <c r="L10" s="26"/>
    </row>
    <row r="11" spans="1:16" x14ac:dyDescent="0.25">
      <c r="A11" s="32">
        <v>26.92</v>
      </c>
      <c r="B11" s="32">
        <v>375000</v>
      </c>
      <c r="C11" s="30">
        <v>5.87</v>
      </c>
      <c r="D11" s="30">
        <v>10.27</v>
      </c>
      <c r="E11" s="33">
        <v>861945</v>
      </c>
      <c r="F11" s="20" t="s">
        <v>10</v>
      </c>
      <c r="G11" s="20">
        <f t="shared" ref="G11:L11" si="0">SUM(G7:G10)</f>
        <v>27.69</v>
      </c>
      <c r="H11" s="20">
        <f t="shared" si="0"/>
        <v>26.99</v>
      </c>
      <c r="I11" s="20">
        <f t="shared" si="0"/>
        <v>31.910000000000004</v>
      </c>
      <c r="J11" s="20">
        <f t="shared" si="0"/>
        <v>28.630000000000003</v>
      </c>
      <c r="K11" s="20">
        <f t="shared" si="0"/>
        <v>30.71</v>
      </c>
      <c r="L11" s="35">
        <f t="shared" si="0"/>
        <v>31.912000000000003</v>
      </c>
    </row>
    <row r="12" spans="1:16" x14ac:dyDescent="0.25">
      <c r="A12" s="32">
        <v>26.83</v>
      </c>
      <c r="B12" s="32">
        <v>400000</v>
      </c>
      <c r="C12" s="30">
        <v>5.78</v>
      </c>
      <c r="D12" s="30">
        <v>9.9700000000000006</v>
      </c>
      <c r="E12" s="33">
        <v>836945</v>
      </c>
      <c r="F12" s="20"/>
      <c r="G12" s="20"/>
      <c r="H12" s="20"/>
      <c r="I12" s="20"/>
      <c r="J12" s="20"/>
      <c r="K12" s="20"/>
      <c r="L12" s="35"/>
    </row>
    <row r="13" spans="1:16" s="16" customFormat="1" x14ac:dyDescent="0.25">
      <c r="A13" s="54">
        <v>26.73</v>
      </c>
      <c r="B13" s="54">
        <v>425000</v>
      </c>
      <c r="C13" s="55">
        <v>5.68</v>
      </c>
      <c r="D13" s="75">
        <v>9.67</v>
      </c>
      <c r="E13" s="56">
        <v>811945</v>
      </c>
      <c r="F13" s="76"/>
      <c r="G13" s="76"/>
      <c r="H13" s="76"/>
      <c r="I13" s="76"/>
      <c r="J13" s="76"/>
      <c r="K13" s="76"/>
      <c r="L13" s="77"/>
    </row>
    <row r="14" spans="1:16" x14ac:dyDescent="0.25">
      <c r="A14" s="32">
        <v>26.63</v>
      </c>
      <c r="B14" s="32">
        <v>450000</v>
      </c>
      <c r="C14" s="38">
        <v>5.58</v>
      </c>
      <c r="D14" s="30">
        <v>9.3699999999999992</v>
      </c>
      <c r="E14" s="33">
        <v>786945</v>
      </c>
      <c r="F14" s="20"/>
      <c r="G14" s="20"/>
      <c r="H14" s="20"/>
      <c r="I14" s="20"/>
      <c r="J14" s="20"/>
      <c r="K14" s="20"/>
      <c r="L14" s="35"/>
      <c r="P14" s="14"/>
    </row>
    <row r="15" spans="1:16" x14ac:dyDescent="0.25">
      <c r="A15" s="32">
        <v>26.54</v>
      </c>
      <c r="B15" s="32">
        <v>475000</v>
      </c>
      <c r="C15" s="38">
        <v>5.49</v>
      </c>
      <c r="D15" s="30">
        <v>9.08</v>
      </c>
      <c r="E15" s="33">
        <v>761945</v>
      </c>
      <c r="F15" s="20"/>
      <c r="G15" s="20"/>
      <c r="H15" s="20"/>
      <c r="I15" s="20"/>
      <c r="J15" s="20"/>
      <c r="K15" s="20"/>
      <c r="L15" s="35"/>
      <c r="P15" s="14"/>
    </row>
    <row r="16" spans="1:16" x14ac:dyDescent="0.25">
      <c r="A16" s="32">
        <v>26.44</v>
      </c>
      <c r="B16" s="32">
        <v>500000</v>
      </c>
      <c r="C16" s="38">
        <v>5.39</v>
      </c>
      <c r="D16" s="30">
        <v>8.7799999999999994</v>
      </c>
      <c r="E16" s="33">
        <v>736945</v>
      </c>
      <c r="F16" s="20"/>
      <c r="G16" s="20"/>
      <c r="H16" s="20"/>
      <c r="I16" s="20"/>
      <c r="J16" s="20"/>
      <c r="K16" s="20"/>
      <c r="L16" s="35"/>
      <c r="P16" s="14"/>
    </row>
    <row r="17" spans="1:16" x14ac:dyDescent="0.25">
      <c r="A17" s="32">
        <v>26.25</v>
      </c>
      <c r="B17" s="32">
        <v>550000</v>
      </c>
      <c r="C17" s="38">
        <v>5.2</v>
      </c>
      <c r="D17" s="30">
        <v>8.18</v>
      </c>
      <c r="E17" s="33">
        <v>686945</v>
      </c>
      <c r="F17" s="20"/>
      <c r="G17" s="20"/>
      <c r="H17" s="20"/>
      <c r="I17" s="20"/>
      <c r="J17" s="20"/>
      <c r="K17" s="20"/>
      <c r="L17" s="35"/>
      <c r="P17" s="14"/>
    </row>
    <row r="18" spans="1:16" x14ac:dyDescent="0.25">
      <c r="A18" s="32">
        <v>26.06</v>
      </c>
      <c r="B18" s="32">
        <v>600000</v>
      </c>
      <c r="C18" s="38">
        <v>5.01</v>
      </c>
      <c r="D18" s="30">
        <v>7.59</v>
      </c>
      <c r="E18" s="33">
        <v>636945</v>
      </c>
      <c r="F18" s="20"/>
      <c r="G18" s="20"/>
      <c r="H18" s="20"/>
      <c r="I18" s="20"/>
      <c r="J18" s="20"/>
      <c r="K18" s="20"/>
      <c r="L18" s="35"/>
      <c r="P18" s="14"/>
    </row>
    <row r="19" spans="1:16" x14ac:dyDescent="0.25">
      <c r="A19" s="32">
        <v>25.96</v>
      </c>
      <c r="B19" s="32">
        <v>625000</v>
      </c>
      <c r="C19" s="38">
        <v>4.91</v>
      </c>
      <c r="D19" s="30">
        <v>7.29</v>
      </c>
      <c r="E19" s="33">
        <v>611945</v>
      </c>
      <c r="F19" s="20"/>
      <c r="G19" s="20"/>
      <c r="H19" s="20"/>
      <c r="I19" s="20"/>
      <c r="J19" s="20"/>
      <c r="K19" s="20"/>
      <c r="L19" s="35"/>
      <c r="P19" s="14"/>
    </row>
    <row r="20" spans="1:16" x14ac:dyDescent="0.25">
      <c r="A20" s="32">
        <v>25.86</v>
      </c>
      <c r="B20" s="32">
        <v>650000</v>
      </c>
      <c r="C20" s="38">
        <v>4.8099999999999996</v>
      </c>
      <c r="D20" s="30">
        <v>6.99</v>
      </c>
      <c r="E20" s="33">
        <v>586945</v>
      </c>
      <c r="F20" s="20"/>
      <c r="G20" s="20"/>
      <c r="H20" s="20"/>
      <c r="I20" s="20"/>
      <c r="J20" s="20"/>
      <c r="K20" s="20"/>
      <c r="L20" s="35"/>
      <c r="P20" s="14"/>
    </row>
    <row r="21" spans="1:16" ht="30" x14ac:dyDescent="0.25">
      <c r="A21" s="32"/>
      <c r="B21" s="32"/>
      <c r="C21" s="38"/>
      <c r="D21" s="30"/>
      <c r="E21" s="33"/>
      <c r="F21" s="26"/>
      <c r="G21" s="26"/>
      <c r="H21" s="26"/>
      <c r="I21" s="74" t="s">
        <v>16</v>
      </c>
      <c r="J21" s="26" t="s">
        <v>17</v>
      </c>
      <c r="K21" s="26"/>
      <c r="L21" s="26"/>
    </row>
    <row r="22" spans="1:16" ht="15.75" x14ac:dyDescent="0.25">
      <c r="A22" s="57">
        <v>25.97</v>
      </c>
      <c r="B22" s="57">
        <v>200000</v>
      </c>
      <c r="C22" s="58">
        <v>5.74</v>
      </c>
      <c r="D22" s="59">
        <v>13.51</v>
      </c>
      <c r="E22" s="60">
        <v>1136785</v>
      </c>
      <c r="F22" s="61">
        <v>2018</v>
      </c>
      <c r="G22" s="26"/>
      <c r="H22" s="26"/>
      <c r="K22" s="26"/>
      <c r="L22" s="26"/>
    </row>
    <row r="23" spans="1:16" ht="18.75" x14ac:dyDescent="0.3">
      <c r="A23" s="48">
        <v>30.72</v>
      </c>
      <c r="B23" s="48">
        <v>200000</v>
      </c>
      <c r="C23" s="61">
        <v>7.49</v>
      </c>
      <c r="D23" s="61">
        <v>10.42</v>
      </c>
      <c r="E23" s="62">
        <v>895405</v>
      </c>
      <c r="F23" s="61">
        <v>2017</v>
      </c>
      <c r="G23" s="37"/>
      <c r="H23" s="26"/>
      <c r="I23" s="28">
        <v>231100</v>
      </c>
      <c r="J23" s="28">
        <v>202106</v>
      </c>
      <c r="K23" s="26"/>
      <c r="L23" s="26"/>
    </row>
    <row r="24" spans="1:16" ht="18.75" x14ac:dyDescent="0.3">
      <c r="A24" s="63">
        <v>27.46</v>
      </c>
      <c r="B24" s="62">
        <v>300000</v>
      </c>
      <c r="C24" s="64">
        <v>5.48</v>
      </c>
      <c r="D24" s="61">
        <v>9.84</v>
      </c>
      <c r="E24" s="62">
        <v>797629</v>
      </c>
      <c r="F24" s="61">
        <v>2016</v>
      </c>
      <c r="G24" s="37"/>
      <c r="H24" s="37"/>
      <c r="I24" s="53">
        <v>176267</v>
      </c>
      <c r="J24" s="53">
        <v>178126</v>
      </c>
      <c r="K24" s="26"/>
      <c r="L24" s="26"/>
    </row>
    <row r="25" spans="1:16" ht="18.75" x14ac:dyDescent="0.3">
      <c r="A25" s="63">
        <v>29.62</v>
      </c>
      <c r="B25" s="62">
        <v>350000</v>
      </c>
      <c r="C25" s="64">
        <v>5.75</v>
      </c>
      <c r="D25" s="61">
        <v>6.49</v>
      </c>
      <c r="E25" s="62">
        <v>527023</v>
      </c>
      <c r="F25" s="61">
        <v>2015</v>
      </c>
      <c r="G25" s="37"/>
      <c r="H25" s="37"/>
      <c r="I25" s="53">
        <v>336425</v>
      </c>
      <c r="J25" s="53">
        <v>151284</v>
      </c>
      <c r="K25" s="26"/>
      <c r="L25" s="26"/>
    </row>
    <row r="26" spans="1:16" ht="18.75" x14ac:dyDescent="0.3">
      <c r="A26" s="63">
        <v>30.83</v>
      </c>
      <c r="B26" s="62">
        <v>294000</v>
      </c>
      <c r="C26" s="64">
        <v>7.12</v>
      </c>
      <c r="D26" s="65">
        <v>5</v>
      </c>
      <c r="E26" s="62">
        <v>417300</v>
      </c>
      <c r="F26" s="61">
        <v>2014</v>
      </c>
      <c r="G26" s="37"/>
      <c r="H26" s="37"/>
      <c r="I26" s="53">
        <v>252325</v>
      </c>
      <c r="J26" s="53">
        <v>223705</v>
      </c>
      <c r="K26" s="26"/>
      <c r="L26" s="26"/>
    </row>
    <row r="27" spans="1:16" ht="18.75" x14ac:dyDescent="0.3">
      <c r="A27" s="63">
        <v>28.55</v>
      </c>
      <c r="B27" s="62">
        <v>345000</v>
      </c>
      <c r="C27" s="64">
        <v>7.12</v>
      </c>
      <c r="D27" s="65">
        <v>5</v>
      </c>
      <c r="E27" s="62">
        <v>393268</v>
      </c>
      <c r="F27" s="61">
        <v>2013</v>
      </c>
      <c r="G27" s="37"/>
      <c r="H27" s="37"/>
      <c r="I27" s="53">
        <v>369672</v>
      </c>
      <c r="J27" s="53">
        <v>213712</v>
      </c>
      <c r="K27" s="26"/>
      <c r="L27" s="26"/>
    </row>
    <row r="28" spans="1:16" ht="18.75" x14ac:dyDescent="0.3">
      <c r="A28" s="63">
        <v>29.72</v>
      </c>
      <c r="B28" s="62"/>
      <c r="C28" s="64">
        <v>8.74</v>
      </c>
      <c r="D28" s="61"/>
      <c r="E28" s="62">
        <v>398656</v>
      </c>
      <c r="F28" s="61">
        <v>2012</v>
      </c>
      <c r="G28" s="37"/>
      <c r="H28" s="37"/>
      <c r="I28" s="53">
        <v>58863</v>
      </c>
      <c r="J28" s="53">
        <v>316970</v>
      </c>
      <c r="K28" s="26"/>
      <c r="L28" s="26"/>
    </row>
    <row r="29" spans="1:16" ht="18.75" x14ac:dyDescent="0.3">
      <c r="A29" s="63">
        <v>29.87</v>
      </c>
      <c r="B29" s="62">
        <v>153000</v>
      </c>
      <c r="C29" s="64">
        <v>8.9</v>
      </c>
      <c r="D29" s="61"/>
      <c r="E29" s="62">
        <v>371971</v>
      </c>
      <c r="F29" s="61">
        <v>2011</v>
      </c>
      <c r="G29" s="37"/>
      <c r="H29" s="37"/>
      <c r="I29" s="53">
        <v>-97137</v>
      </c>
      <c r="J29" s="53">
        <v>93572</v>
      </c>
      <c r="K29" s="26"/>
      <c r="L29" s="26"/>
    </row>
    <row r="30" spans="1:16" ht="18.75" x14ac:dyDescent="0.3">
      <c r="A30" s="66">
        <v>25.06</v>
      </c>
      <c r="B30" s="67">
        <v>427530</v>
      </c>
      <c r="C30" s="68">
        <v>7.79</v>
      </c>
      <c r="D30" s="61"/>
      <c r="E30" s="62">
        <v>328530</v>
      </c>
      <c r="F30" s="69">
        <v>2010</v>
      </c>
      <c r="G30" s="52"/>
      <c r="H30" s="52"/>
      <c r="I30" s="53"/>
      <c r="J30" s="53"/>
      <c r="K30" s="26"/>
      <c r="L30" s="26"/>
    </row>
    <row r="31" spans="1:16" ht="18.75" x14ac:dyDescent="0.3">
      <c r="A31" s="66">
        <v>25.24</v>
      </c>
      <c r="B31" s="62">
        <v>357029</v>
      </c>
      <c r="C31" s="64">
        <v>6.42</v>
      </c>
      <c r="D31" s="61"/>
      <c r="E31" s="62">
        <v>332029</v>
      </c>
      <c r="F31" s="69">
        <v>2009</v>
      </c>
      <c r="G31" s="52"/>
      <c r="H31" s="52"/>
      <c r="I31" s="53"/>
      <c r="J31" s="53"/>
      <c r="K31" s="26"/>
      <c r="L31" s="26"/>
    </row>
  </sheetData>
  <pageMargins left="0.7" right="0.7" top="0.75" bottom="0.75" header="0.3" footer="0.3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C089C-B7BC-4FCB-B520-33B53A72A825}">
  <dimension ref="A1:O25"/>
  <sheetViews>
    <sheetView topLeftCell="A6" workbookViewId="0">
      <selection activeCell="A17" sqref="A17:F25"/>
    </sheetView>
  </sheetViews>
  <sheetFormatPr defaultRowHeight="15" x14ac:dyDescent="0.25"/>
  <cols>
    <col min="1" max="1" width="9.85546875" bestFit="1" customWidth="1"/>
    <col min="2" max="2" width="17.28515625" customWidth="1"/>
    <col min="3" max="3" width="6.140625" customWidth="1"/>
    <col min="5" max="5" width="12.7109375" bestFit="1" customWidth="1"/>
    <col min="6" max="7" width="10.7109375" customWidth="1"/>
    <col min="8" max="8" width="15.28515625" customWidth="1"/>
    <col min="9" max="9" width="13.42578125" customWidth="1"/>
  </cols>
  <sheetData>
    <row r="1" spans="1:15" ht="60" x14ac:dyDescent="0.25">
      <c r="A1" s="20" t="s">
        <v>0</v>
      </c>
      <c r="B1" s="21" t="s">
        <v>2</v>
      </c>
      <c r="C1" s="22" t="s">
        <v>3</v>
      </c>
      <c r="D1" s="23" t="s">
        <v>11</v>
      </c>
      <c r="E1" s="21" t="s">
        <v>15</v>
      </c>
      <c r="F1" s="24"/>
      <c r="G1" s="24">
        <v>2018</v>
      </c>
      <c r="H1" s="24">
        <v>2017</v>
      </c>
      <c r="I1" s="24">
        <v>2016</v>
      </c>
      <c r="J1" s="24">
        <v>2015</v>
      </c>
      <c r="K1" s="24">
        <v>2014</v>
      </c>
    </row>
    <row r="2" spans="1:15" x14ac:dyDescent="0.25">
      <c r="A2" s="25">
        <v>26.73</v>
      </c>
      <c r="B2" s="26">
        <v>0</v>
      </c>
      <c r="C2" s="27">
        <v>6.5</v>
      </c>
      <c r="D2" s="26">
        <v>15.89</v>
      </c>
      <c r="E2" s="28">
        <v>1336785</v>
      </c>
      <c r="F2" s="20" t="s">
        <v>7</v>
      </c>
      <c r="G2" s="20">
        <v>5.74</v>
      </c>
      <c r="H2" s="29">
        <v>7.49</v>
      </c>
      <c r="I2" s="26">
        <v>5.48</v>
      </c>
      <c r="J2" s="30">
        <v>5.75</v>
      </c>
      <c r="K2" s="26">
        <v>7.12</v>
      </c>
    </row>
    <row r="3" spans="1:15" x14ac:dyDescent="0.25">
      <c r="A3" s="25">
        <v>26.35</v>
      </c>
      <c r="B3" s="25">
        <v>100000</v>
      </c>
      <c r="C3" s="26">
        <v>6.12</v>
      </c>
      <c r="D3" s="26">
        <v>14.7</v>
      </c>
      <c r="E3" s="28">
        <v>1236785</v>
      </c>
      <c r="F3" s="20" t="s">
        <v>5</v>
      </c>
      <c r="G3" s="20">
        <v>16.13</v>
      </c>
      <c r="H3" s="29">
        <v>18.96</v>
      </c>
      <c r="I3" s="26">
        <v>17.82</v>
      </c>
      <c r="J3" s="26">
        <v>19.32</v>
      </c>
      <c r="K3" s="26">
        <v>19.335000000000001</v>
      </c>
    </row>
    <row r="4" spans="1:15" x14ac:dyDescent="0.25">
      <c r="A4" s="25">
        <v>26.26</v>
      </c>
      <c r="B4" s="25">
        <v>125000</v>
      </c>
      <c r="C4" s="26">
        <v>6.03</v>
      </c>
      <c r="D4" s="26">
        <v>14.4</v>
      </c>
      <c r="E4" s="28">
        <v>1211785</v>
      </c>
      <c r="F4" s="20" t="s">
        <v>6</v>
      </c>
      <c r="G4" s="20">
        <v>2.17</v>
      </c>
      <c r="H4" s="29">
        <v>2.25</v>
      </c>
      <c r="I4" s="26">
        <v>2.39</v>
      </c>
      <c r="J4" s="26">
        <v>2.77</v>
      </c>
      <c r="K4" s="26">
        <v>2.496</v>
      </c>
    </row>
    <row r="5" spans="1:15" x14ac:dyDescent="0.25">
      <c r="A5" s="25">
        <v>26.16</v>
      </c>
      <c r="B5" s="25">
        <v>150000</v>
      </c>
      <c r="C5" s="26">
        <v>5.93</v>
      </c>
      <c r="D5" s="26">
        <v>14.1</v>
      </c>
      <c r="E5" s="28">
        <v>1186785</v>
      </c>
      <c r="F5" s="20" t="s">
        <v>4</v>
      </c>
      <c r="G5" s="20">
        <v>1.93</v>
      </c>
      <c r="H5" s="31">
        <v>2.02</v>
      </c>
      <c r="I5" s="26">
        <v>1.77</v>
      </c>
      <c r="J5" s="26">
        <v>1.78</v>
      </c>
      <c r="K5" s="26">
        <v>1.8759999999999999</v>
      </c>
    </row>
    <row r="6" spans="1:15" x14ac:dyDescent="0.25">
      <c r="A6" s="25">
        <v>26.07</v>
      </c>
      <c r="B6" s="25">
        <v>175000</v>
      </c>
      <c r="C6" s="26">
        <v>5.84</v>
      </c>
      <c r="D6" s="26">
        <v>13.81</v>
      </c>
      <c r="E6" s="28">
        <v>1161785</v>
      </c>
      <c r="F6" s="30"/>
      <c r="G6" s="30"/>
      <c r="H6" s="34"/>
      <c r="I6" s="30"/>
      <c r="J6" s="30"/>
      <c r="K6" s="30"/>
    </row>
    <row r="7" spans="1:15" x14ac:dyDescent="0.25">
      <c r="A7" s="54">
        <v>25.97</v>
      </c>
      <c r="B7" s="54">
        <v>200000</v>
      </c>
      <c r="C7" s="55">
        <v>5.74</v>
      </c>
      <c r="D7" s="55">
        <v>13.51</v>
      </c>
      <c r="E7" s="56">
        <v>1136785</v>
      </c>
      <c r="F7" s="20" t="s">
        <v>14</v>
      </c>
      <c r="G7" s="20">
        <f>SUM(G2:G6)</f>
        <v>25.97</v>
      </c>
      <c r="H7" s="29">
        <f>SUM(H2:H6)</f>
        <v>30.720000000000002</v>
      </c>
      <c r="I7" s="20">
        <v>27.46</v>
      </c>
      <c r="J7" s="20">
        <f>SUM(J2:J6)</f>
        <v>29.62</v>
      </c>
      <c r="K7" s="35">
        <f>SUM(K2:K6)</f>
        <v>30.827000000000002</v>
      </c>
    </row>
    <row r="8" spans="1:15" x14ac:dyDescent="0.25">
      <c r="A8" s="25">
        <v>25.79</v>
      </c>
      <c r="B8" s="25">
        <v>250000</v>
      </c>
      <c r="C8" s="26">
        <v>5.55</v>
      </c>
      <c r="D8" s="26">
        <v>12.92</v>
      </c>
      <c r="E8" s="28">
        <v>1086785</v>
      </c>
      <c r="F8" s="26"/>
      <c r="G8" s="26"/>
      <c r="H8" s="29"/>
      <c r="I8" s="26"/>
      <c r="J8" s="26"/>
      <c r="K8" s="26"/>
    </row>
    <row r="9" spans="1:15" s="6" customFormat="1" x14ac:dyDescent="0.25">
      <c r="A9" s="32">
        <v>25.59</v>
      </c>
      <c r="B9" s="32">
        <v>300000</v>
      </c>
      <c r="C9" s="30">
        <v>5.36</v>
      </c>
      <c r="D9" s="30">
        <v>12.32</v>
      </c>
      <c r="E9" s="33">
        <v>1036785</v>
      </c>
      <c r="F9" s="20" t="s">
        <v>8</v>
      </c>
      <c r="G9" s="20">
        <v>1.02</v>
      </c>
      <c r="H9" s="29">
        <v>1.19</v>
      </c>
      <c r="I9" s="26">
        <v>1.17</v>
      </c>
      <c r="J9" s="26">
        <v>1.0900000000000001</v>
      </c>
      <c r="K9" s="26">
        <v>1.085</v>
      </c>
    </row>
    <row r="10" spans="1:15" x14ac:dyDescent="0.25">
      <c r="A10" s="32">
        <v>25.4</v>
      </c>
      <c r="B10" s="32">
        <v>350000</v>
      </c>
      <c r="C10" s="30">
        <v>5.17</v>
      </c>
      <c r="D10" s="30">
        <v>11.73</v>
      </c>
      <c r="E10" s="33">
        <v>986785</v>
      </c>
      <c r="F10" s="26"/>
      <c r="G10" s="26"/>
      <c r="H10" s="26"/>
      <c r="I10" s="26"/>
      <c r="J10" s="26"/>
      <c r="K10" s="26"/>
    </row>
    <row r="11" spans="1:15" x14ac:dyDescent="0.25">
      <c r="A11" s="32">
        <v>25.3</v>
      </c>
      <c r="B11" s="32">
        <v>375000</v>
      </c>
      <c r="C11" s="30">
        <v>5.07</v>
      </c>
      <c r="D11" s="30">
        <v>11.43</v>
      </c>
      <c r="E11" s="33">
        <v>961785</v>
      </c>
      <c r="F11" s="20" t="s">
        <v>10</v>
      </c>
      <c r="G11" s="20">
        <f>SUM(G7:G10)</f>
        <v>26.99</v>
      </c>
      <c r="H11" s="20">
        <f>SUM(H7:H10)</f>
        <v>31.910000000000004</v>
      </c>
      <c r="I11" s="20">
        <f>SUM(I7:I10)</f>
        <v>28.630000000000003</v>
      </c>
      <c r="J11" s="20">
        <f>SUM(J7:J10)</f>
        <v>30.71</v>
      </c>
      <c r="K11" s="35">
        <f>SUM(K7:K10)</f>
        <v>31.912000000000003</v>
      </c>
    </row>
    <row r="12" spans="1:15" x14ac:dyDescent="0.25">
      <c r="A12" s="32">
        <v>25.21</v>
      </c>
      <c r="B12" s="32">
        <v>400000</v>
      </c>
      <c r="C12" s="30">
        <v>4.9800000000000004</v>
      </c>
      <c r="D12" s="30">
        <v>11.13</v>
      </c>
      <c r="E12" s="33">
        <v>936785</v>
      </c>
      <c r="F12" s="20"/>
      <c r="G12" s="20"/>
      <c r="H12" s="20"/>
      <c r="I12" s="20"/>
      <c r="J12" s="20"/>
      <c r="K12" s="35"/>
    </row>
    <row r="13" spans="1:15" x14ac:dyDescent="0.25">
      <c r="A13" s="32">
        <v>25.11</v>
      </c>
      <c r="B13" s="32">
        <v>425000</v>
      </c>
      <c r="C13" s="30">
        <v>4.88</v>
      </c>
      <c r="D13" s="38">
        <v>10.84</v>
      </c>
      <c r="E13" s="33">
        <v>911785</v>
      </c>
      <c r="F13" s="20"/>
      <c r="G13" s="20"/>
      <c r="H13" s="20"/>
      <c r="I13" s="20"/>
      <c r="J13" s="20"/>
      <c r="K13" s="35"/>
    </row>
    <row r="14" spans="1:15" x14ac:dyDescent="0.25">
      <c r="A14" s="32">
        <v>25.02</v>
      </c>
      <c r="B14" s="32">
        <v>450000</v>
      </c>
      <c r="C14" s="38">
        <v>4.79</v>
      </c>
      <c r="D14" s="30">
        <v>10.54</v>
      </c>
      <c r="E14" s="33">
        <v>886785</v>
      </c>
      <c r="F14" s="20"/>
      <c r="G14" s="20"/>
      <c r="H14" s="20"/>
      <c r="I14" s="20"/>
      <c r="J14" s="20"/>
      <c r="K14" s="35"/>
      <c r="O14" s="14"/>
    </row>
    <row r="15" spans="1:15" x14ac:dyDescent="0.25">
      <c r="A15" s="32"/>
      <c r="B15" s="32"/>
      <c r="C15" s="38"/>
      <c r="D15" s="30"/>
      <c r="E15" s="33"/>
      <c r="F15" s="26"/>
      <c r="G15" s="26"/>
      <c r="H15" s="26"/>
      <c r="I15" s="26"/>
      <c r="J15" s="26"/>
      <c r="K15" s="26"/>
    </row>
    <row r="16" spans="1:15" x14ac:dyDescent="0.25">
      <c r="A16" s="32"/>
      <c r="B16" s="32"/>
      <c r="C16" s="38"/>
      <c r="D16" s="30"/>
      <c r="E16" s="33"/>
      <c r="F16" s="26"/>
      <c r="G16" s="26"/>
      <c r="H16" s="26" t="s">
        <v>16</v>
      </c>
      <c r="I16" s="26" t="s">
        <v>17</v>
      </c>
      <c r="J16" s="26"/>
      <c r="K16" s="26"/>
    </row>
    <row r="17" spans="1:11" ht="18.75" x14ac:dyDescent="0.3">
      <c r="A17" s="48">
        <v>30.72</v>
      </c>
      <c r="B17" s="47">
        <v>200000</v>
      </c>
      <c r="C17" s="26">
        <v>7.49</v>
      </c>
      <c r="D17" s="26">
        <v>10.42</v>
      </c>
      <c r="E17" s="28">
        <v>895405</v>
      </c>
      <c r="F17" s="37">
        <v>2017</v>
      </c>
      <c r="G17" s="26"/>
      <c r="H17" s="28">
        <v>231100</v>
      </c>
      <c r="I17" s="28">
        <v>202106</v>
      </c>
      <c r="J17" s="26"/>
      <c r="K17" s="26"/>
    </row>
    <row r="18" spans="1:11" ht="18.75" x14ac:dyDescent="0.3">
      <c r="A18" s="25">
        <v>27.46</v>
      </c>
      <c r="B18" s="41">
        <v>300000</v>
      </c>
      <c r="C18" s="43">
        <v>5.48</v>
      </c>
      <c r="D18" s="26">
        <v>9.84</v>
      </c>
      <c r="E18" s="41">
        <v>797629</v>
      </c>
      <c r="F18" s="37">
        <v>2016</v>
      </c>
      <c r="G18" s="37"/>
      <c r="H18" s="53">
        <v>176267</v>
      </c>
      <c r="I18" s="53">
        <v>178126</v>
      </c>
      <c r="J18" s="26"/>
      <c r="K18" s="26"/>
    </row>
    <row r="19" spans="1:11" ht="18.75" x14ac:dyDescent="0.3">
      <c r="A19" s="25">
        <v>29.62</v>
      </c>
      <c r="B19" s="41">
        <v>350000</v>
      </c>
      <c r="C19" s="43">
        <v>5.75</v>
      </c>
      <c r="D19" s="26">
        <v>6.49</v>
      </c>
      <c r="E19" s="41">
        <v>527023</v>
      </c>
      <c r="F19" s="37">
        <v>2015</v>
      </c>
      <c r="G19" s="37"/>
      <c r="H19" s="53">
        <v>336425</v>
      </c>
      <c r="I19" s="53">
        <v>151284</v>
      </c>
      <c r="J19" s="26"/>
      <c r="K19" s="26"/>
    </row>
    <row r="20" spans="1:11" ht="18.75" x14ac:dyDescent="0.3">
      <c r="A20" s="25">
        <v>30.83</v>
      </c>
      <c r="B20" s="41">
        <v>294000</v>
      </c>
      <c r="C20" s="43">
        <v>7.12</v>
      </c>
      <c r="D20" s="27">
        <v>5</v>
      </c>
      <c r="E20" s="41">
        <v>417300</v>
      </c>
      <c r="F20" s="37">
        <v>2014</v>
      </c>
      <c r="G20" s="37"/>
      <c r="H20" s="53">
        <v>252325</v>
      </c>
      <c r="I20" s="53">
        <v>223705</v>
      </c>
      <c r="J20" s="26"/>
      <c r="K20" s="26"/>
    </row>
    <row r="21" spans="1:11" ht="18.75" x14ac:dyDescent="0.3">
      <c r="A21" s="25">
        <v>28.55</v>
      </c>
      <c r="B21" s="41">
        <v>345000</v>
      </c>
      <c r="C21" s="43">
        <v>7.12</v>
      </c>
      <c r="D21" s="27">
        <v>5</v>
      </c>
      <c r="E21" s="41">
        <v>393268</v>
      </c>
      <c r="F21" s="37">
        <v>2013</v>
      </c>
      <c r="G21" s="37"/>
      <c r="H21" s="53">
        <v>369672</v>
      </c>
      <c r="I21" s="53">
        <v>213712</v>
      </c>
      <c r="J21" s="26"/>
      <c r="K21" s="26"/>
    </row>
    <row r="22" spans="1:11" ht="18.75" x14ac:dyDescent="0.3">
      <c r="A22" s="25">
        <v>29.72</v>
      </c>
      <c r="B22" s="41"/>
      <c r="C22" s="43">
        <v>8.74</v>
      </c>
      <c r="D22" s="26"/>
      <c r="E22" s="41">
        <v>398656</v>
      </c>
      <c r="F22" s="37">
        <v>2012</v>
      </c>
      <c r="G22" s="37"/>
      <c r="H22" s="53">
        <v>58863</v>
      </c>
      <c r="I22" s="53">
        <v>316970</v>
      </c>
      <c r="J22" s="26"/>
      <c r="K22" s="26"/>
    </row>
    <row r="23" spans="1:11" ht="18.75" x14ac:dyDescent="0.3">
      <c r="A23" s="25">
        <v>29.87</v>
      </c>
      <c r="B23" s="41">
        <v>153000</v>
      </c>
      <c r="C23" s="43">
        <v>8.9</v>
      </c>
      <c r="D23" s="26"/>
      <c r="E23" s="41">
        <v>371971</v>
      </c>
      <c r="F23" s="37">
        <v>2011</v>
      </c>
      <c r="G23" s="37"/>
      <c r="H23" s="53">
        <v>-97137</v>
      </c>
      <c r="I23" s="53">
        <v>93572</v>
      </c>
      <c r="J23" s="26"/>
      <c r="K23" s="26"/>
    </row>
    <row r="24" spans="1:11" ht="18.75" x14ac:dyDescent="0.3">
      <c r="A24" s="49">
        <v>25.06</v>
      </c>
      <c r="B24" s="50">
        <v>427530</v>
      </c>
      <c r="C24" s="51">
        <v>7.79</v>
      </c>
      <c r="D24" s="26"/>
      <c r="E24" s="41">
        <v>328530</v>
      </c>
      <c r="F24" s="52">
        <v>2010</v>
      </c>
      <c r="G24" s="52"/>
      <c r="H24" s="53"/>
      <c r="I24" s="53"/>
      <c r="J24" s="26"/>
      <c r="K24" s="26"/>
    </row>
    <row r="25" spans="1:11" ht="18.75" x14ac:dyDescent="0.3">
      <c r="A25" s="49">
        <v>25.24</v>
      </c>
      <c r="B25" s="41">
        <v>357029</v>
      </c>
      <c r="C25" s="43">
        <v>6.42</v>
      </c>
      <c r="D25" s="26"/>
      <c r="E25" s="41">
        <v>332029</v>
      </c>
      <c r="F25" s="52">
        <v>2009</v>
      </c>
      <c r="G25" s="52"/>
      <c r="H25" s="53"/>
      <c r="I25" s="53"/>
      <c r="J25" s="26"/>
      <c r="K25" s="26"/>
    </row>
  </sheetData>
  <pageMargins left="0.7" right="0.7" top="0.75" bottom="0.75" header="0.3" footer="0.3"/>
  <pageSetup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workbookViewId="0">
      <selection activeCell="A25" sqref="A25"/>
    </sheetView>
  </sheetViews>
  <sheetFormatPr defaultRowHeight="15" x14ac:dyDescent="0.25"/>
  <cols>
    <col min="1" max="1" width="9.85546875" bestFit="1" customWidth="1"/>
    <col min="2" max="2" width="17.28515625" customWidth="1"/>
    <col min="3" max="3" width="6.140625" customWidth="1"/>
    <col min="5" max="5" width="12.7109375" bestFit="1" customWidth="1"/>
    <col min="6" max="6" width="10.7109375" customWidth="1"/>
    <col min="7" max="7" width="15.28515625" customWidth="1"/>
    <col min="8" max="8" width="13.42578125" customWidth="1"/>
  </cols>
  <sheetData>
    <row r="1" spans="1:14" ht="60" x14ac:dyDescent="0.25">
      <c r="A1" s="20" t="s">
        <v>0</v>
      </c>
      <c r="B1" s="21" t="s">
        <v>2</v>
      </c>
      <c r="C1" s="22" t="s">
        <v>3</v>
      </c>
      <c r="D1" s="23" t="s">
        <v>11</v>
      </c>
      <c r="E1" s="21" t="s">
        <v>15</v>
      </c>
      <c r="F1" s="24"/>
      <c r="G1" s="24">
        <v>2017</v>
      </c>
      <c r="H1" s="24">
        <v>2016</v>
      </c>
      <c r="I1" s="24">
        <v>2015</v>
      </c>
      <c r="J1" s="24">
        <v>2014</v>
      </c>
    </row>
    <row r="2" spans="1:14" x14ac:dyDescent="0.25">
      <c r="A2" s="25">
        <v>31.59</v>
      </c>
      <c r="B2" s="26">
        <v>0</v>
      </c>
      <c r="C2" s="27">
        <v>8.36</v>
      </c>
      <c r="D2" s="26">
        <v>12.75</v>
      </c>
      <c r="E2" s="28">
        <v>1095405</v>
      </c>
      <c r="F2" s="20" t="s">
        <v>7</v>
      </c>
      <c r="G2" s="29">
        <v>7.49</v>
      </c>
      <c r="H2" s="26">
        <v>5.48</v>
      </c>
      <c r="I2" s="30">
        <v>5.75</v>
      </c>
      <c r="J2" s="26">
        <v>7.12</v>
      </c>
    </row>
    <row r="3" spans="1:14" x14ac:dyDescent="0.25">
      <c r="A3" s="25">
        <v>31.15</v>
      </c>
      <c r="B3" s="25">
        <v>100000</v>
      </c>
      <c r="C3" s="26">
        <v>7.92</v>
      </c>
      <c r="D3" s="26">
        <v>11.58</v>
      </c>
      <c r="E3" s="28">
        <v>995405</v>
      </c>
      <c r="F3" s="20" t="s">
        <v>5</v>
      </c>
      <c r="G3" s="29">
        <v>18.96</v>
      </c>
      <c r="H3" s="26">
        <v>17.82</v>
      </c>
      <c r="I3" s="26">
        <v>19.32</v>
      </c>
      <c r="J3" s="26">
        <v>19.335000000000001</v>
      </c>
    </row>
    <row r="4" spans="1:14" x14ac:dyDescent="0.25">
      <c r="A4" s="25">
        <v>30.72</v>
      </c>
      <c r="B4" s="25">
        <v>200000</v>
      </c>
      <c r="C4" s="26">
        <v>7.49</v>
      </c>
      <c r="D4" s="26">
        <v>10.42</v>
      </c>
      <c r="E4" s="28">
        <v>895405</v>
      </c>
      <c r="F4" s="20" t="s">
        <v>6</v>
      </c>
      <c r="G4" s="29">
        <v>2.25</v>
      </c>
      <c r="H4" s="26">
        <v>2.39</v>
      </c>
      <c r="I4" s="26">
        <v>2.77</v>
      </c>
      <c r="J4" s="26">
        <v>2.496</v>
      </c>
    </row>
    <row r="5" spans="1:14" x14ac:dyDescent="0.25">
      <c r="A5" s="25">
        <v>30.5</v>
      </c>
      <c r="B5" s="25">
        <v>250000</v>
      </c>
      <c r="C5" s="26">
        <v>7.27</v>
      </c>
      <c r="D5" s="26">
        <v>9.84</v>
      </c>
      <c r="E5" s="28">
        <v>845405</v>
      </c>
      <c r="F5" s="20" t="s">
        <v>4</v>
      </c>
      <c r="G5" s="31">
        <v>2.02</v>
      </c>
      <c r="H5" s="26">
        <v>1.77</v>
      </c>
      <c r="I5" s="26">
        <v>1.78</v>
      </c>
      <c r="J5" s="26">
        <v>1.8759999999999999</v>
      </c>
    </row>
    <row r="6" spans="1:14" s="6" customFormat="1" x14ac:dyDescent="0.25">
      <c r="A6" s="32">
        <v>30.29</v>
      </c>
      <c r="B6" s="32">
        <v>300000</v>
      </c>
      <c r="C6" s="30">
        <v>7.06</v>
      </c>
      <c r="D6" s="30">
        <v>9.26</v>
      </c>
      <c r="E6" s="33">
        <v>795405</v>
      </c>
      <c r="F6" s="30"/>
      <c r="G6" s="34"/>
      <c r="H6" s="30"/>
      <c r="I6" s="30"/>
      <c r="J6" s="30"/>
    </row>
    <row r="7" spans="1:14" x14ac:dyDescent="0.25">
      <c r="A7" s="32">
        <v>30.07</v>
      </c>
      <c r="B7" s="32">
        <v>350000</v>
      </c>
      <c r="C7" s="30">
        <v>6.84</v>
      </c>
      <c r="D7" s="30">
        <v>8.67</v>
      </c>
      <c r="E7" s="33">
        <v>745405</v>
      </c>
      <c r="F7" s="20" t="s">
        <v>14</v>
      </c>
      <c r="G7" s="29">
        <f>SUM(G2:G6)</f>
        <v>30.720000000000002</v>
      </c>
      <c r="H7" s="20">
        <v>27.46</v>
      </c>
      <c r="I7" s="20">
        <f>SUM(I2:I6)</f>
        <v>29.62</v>
      </c>
      <c r="J7" s="35">
        <f>SUM(J2:J6)</f>
        <v>30.827000000000002</v>
      </c>
    </row>
    <row r="8" spans="1:14" x14ac:dyDescent="0.25">
      <c r="A8" s="32">
        <v>29.96</v>
      </c>
      <c r="B8" s="32">
        <v>375000</v>
      </c>
      <c r="C8" s="30">
        <v>6.73</v>
      </c>
      <c r="D8" s="30">
        <v>8.3800000000000008</v>
      </c>
      <c r="E8" s="33">
        <v>720405</v>
      </c>
      <c r="F8" s="26"/>
      <c r="G8" s="29"/>
      <c r="H8" s="26"/>
      <c r="I8" s="26"/>
      <c r="J8" s="26"/>
    </row>
    <row r="9" spans="1:14" x14ac:dyDescent="0.25">
      <c r="A9" s="32">
        <v>29.85</v>
      </c>
      <c r="B9" s="32">
        <v>400000</v>
      </c>
      <c r="C9" s="30">
        <v>6.62</v>
      </c>
      <c r="D9" s="30">
        <v>8.09</v>
      </c>
      <c r="E9" s="33">
        <v>695405</v>
      </c>
      <c r="F9" s="20" t="s">
        <v>8</v>
      </c>
      <c r="G9" s="29">
        <v>1.19</v>
      </c>
      <c r="H9" s="26">
        <v>1.17</v>
      </c>
      <c r="I9" s="26">
        <v>1.0900000000000001</v>
      </c>
      <c r="J9" s="26">
        <v>1.085</v>
      </c>
    </row>
    <row r="10" spans="1:14" x14ac:dyDescent="0.25">
      <c r="A10" s="32">
        <v>29.742999999999999</v>
      </c>
      <c r="B10" s="32">
        <v>425000</v>
      </c>
      <c r="C10" s="30">
        <v>6.51</v>
      </c>
      <c r="D10" s="38">
        <v>7.8</v>
      </c>
      <c r="E10" s="33">
        <v>670405</v>
      </c>
      <c r="F10" s="26"/>
      <c r="G10" s="26"/>
      <c r="H10" s="26"/>
      <c r="I10" s="26"/>
      <c r="J10" s="26"/>
    </row>
    <row r="11" spans="1:14" x14ac:dyDescent="0.25">
      <c r="A11" s="32">
        <v>29.63</v>
      </c>
      <c r="B11" s="32">
        <v>450000</v>
      </c>
      <c r="C11" s="38">
        <v>6.4</v>
      </c>
      <c r="D11" s="30">
        <v>7.51</v>
      </c>
      <c r="E11" s="33">
        <v>645405</v>
      </c>
      <c r="F11" s="20" t="s">
        <v>10</v>
      </c>
      <c r="G11" s="20">
        <f>SUM(G7:G10)</f>
        <v>31.910000000000004</v>
      </c>
      <c r="H11" s="20">
        <f>SUM(H7:H10)</f>
        <v>28.630000000000003</v>
      </c>
      <c r="I11" s="20">
        <f>SUM(I7:I10)</f>
        <v>30.71</v>
      </c>
      <c r="J11" s="35">
        <f>SUM(J7:J10)</f>
        <v>31.912000000000003</v>
      </c>
      <c r="N11" s="14"/>
    </row>
    <row r="12" spans="1:14" x14ac:dyDescent="0.25">
      <c r="A12" s="32">
        <v>29.53</v>
      </c>
      <c r="B12" s="32">
        <v>475000</v>
      </c>
      <c r="C12" s="38">
        <v>6.3</v>
      </c>
      <c r="D12" s="30">
        <v>7.22</v>
      </c>
      <c r="E12" s="33">
        <v>620405</v>
      </c>
      <c r="F12" s="26"/>
      <c r="G12" s="26"/>
      <c r="H12" s="26"/>
      <c r="I12" s="26"/>
      <c r="J12" s="26"/>
    </row>
    <row r="13" spans="1:14" x14ac:dyDescent="0.25">
      <c r="A13" s="32">
        <v>29.42</v>
      </c>
      <c r="B13" s="32">
        <v>500000</v>
      </c>
      <c r="C13" s="30">
        <v>6.19</v>
      </c>
      <c r="D13" s="30">
        <v>6.93</v>
      </c>
      <c r="E13" s="33">
        <v>595405</v>
      </c>
      <c r="F13" s="26"/>
      <c r="G13" s="26"/>
      <c r="H13" s="26"/>
      <c r="I13" s="26"/>
      <c r="J13" s="26"/>
    </row>
    <row r="14" spans="1:14" x14ac:dyDescent="0.25">
      <c r="A14" s="32">
        <v>29.31</v>
      </c>
      <c r="B14" s="32">
        <v>525000</v>
      </c>
      <c r="C14" s="30">
        <v>6.08</v>
      </c>
      <c r="D14" s="30">
        <v>6.64</v>
      </c>
      <c r="E14" s="33">
        <v>570405</v>
      </c>
      <c r="F14" s="26"/>
      <c r="G14" s="26"/>
      <c r="H14" s="26"/>
      <c r="I14" s="26"/>
      <c r="J14" s="26"/>
    </row>
    <row r="15" spans="1:14" x14ac:dyDescent="0.25">
      <c r="A15" s="32">
        <v>29.2</v>
      </c>
      <c r="B15" s="32">
        <v>550000</v>
      </c>
      <c r="C15" s="30">
        <v>5.97</v>
      </c>
      <c r="D15" s="30">
        <v>6.35</v>
      </c>
      <c r="E15" s="33">
        <v>545405</v>
      </c>
      <c r="F15" s="26"/>
      <c r="G15" s="26"/>
      <c r="H15" s="26"/>
      <c r="I15" s="26"/>
      <c r="J15" s="26"/>
    </row>
    <row r="16" spans="1:14" x14ac:dyDescent="0.25">
      <c r="A16" s="32">
        <v>29.09</v>
      </c>
      <c r="B16" s="32">
        <v>575000</v>
      </c>
      <c r="C16" s="30">
        <v>5.86</v>
      </c>
      <c r="D16" s="30">
        <v>6.06</v>
      </c>
      <c r="E16" s="33">
        <v>520405</v>
      </c>
      <c r="F16" s="26"/>
      <c r="G16" s="26"/>
      <c r="H16" s="26"/>
      <c r="I16" s="26"/>
      <c r="J16" s="26"/>
    </row>
    <row r="17" spans="1:10" x14ac:dyDescent="0.25">
      <c r="A17" s="32">
        <v>28.98</v>
      </c>
      <c r="B17" s="32">
        <v>600000</v>
      </c>
      <c r="C17" s="30">
        <v>5.75</v>
      </c>
      <c r="D17" s="30">
        <v>5.76</v>
      </c>
      <c r="E17" s="33">
        <v>495405</v>
      </c>
      <c r="F17" s="26"/>
      <c r="G17" s="26"/>
      <c r="H17" s="26"/>
      <c r="I17" s="26"/>
      <c r="J17" s="26"/>
    </row>
    <row r="18" spans="1:10" x14ac:dyDescent="0.25">
      <c r="A18" s="32">
        <v>28.88</v>
      </c>
      <c r="B18" s="32">
        <v>625000</v>
      </c>
      <c r="C18" s="30">
        <v>5.65</v>
      </c>
      <c r="D18" s="30">
        <v>5.47</v>
      </c>
      <c r="E18" s="33">
        <v>470405</v>
      </c>
      <c r="F18" s="26"/>
      <c r="G18" s="26"/>
      <c r="H18" s="26"/>
      <c r="I18" s="26"/>
      <c r="J18" s="26"/>
    </row>
    <row r="19" spans="1:10" x14ac:dyDescent="0.25">
      <c r="A19" s="32">
        <v>28.77</v>
      </c>
      <c r="B19" s="32">
        <v>650000</v>
      </c>
      <c r="C19" s="38">
        <v>5.54</v>
      </c>
      <c r="D19" s="30">
        <v>5.18</v>
      </c>
      <c r="E19" s="33">
        <v>445405</v>
      </c>
      <c r="F19" s="26"/>
      <c r="G19" s="26"/>
      <c r="H19" s="26"/>
      <c r="I19" s="26"/>
      <c r="J19" s="26"/>
    </row>
    <row r="20" spans="1:10" x14ac:dyDescent="0.25">
      <c r="A20" s="32"/>
      <c r="B20" s="32"/>
      <c r="C20" s="38"/>
      <c r="D20" s="30"/>
      <c r="E20" s="33"/>
      <c r="F20" s="26"/>
      <c r="G20" s="26"/>
      <c r="H20" s="26"/>
      <c r="I20" s="26"/>
      <c r="J20" s="26"/>
    </row>
    <row r="21" spans="1:10" ht="18.75" x14ac:dyDescent="0.3">
      <c r="A21" s="36"/>
      <c r="B21" s="26"/>
      <c r="C21" s="26"/>
      <c r="D21" s="26"/>
      <c r="E21" s="28"/>
      <c r="F21" s="26"/>
      <c r="G21" s="26"/>
      <c r="H21" s="26"/>
      <c r="I21" s="26"/>
      <c r="J21" s="26"/>
    </row>
    <row r="22" spans="1:10" ht="18.75" x14ac:dyDescent="0.3">
      <c r="A22" s="25">
        <v>27.46</v>
      </c>
      <c r="B22" s="41">
        <v>300000</v>
      </c>
      <c r="C22" s="43">
        <v>5.48</v>
      </c>
      <c r="D22" s="26">
        <v>9.84</v>
      </c>
      <c r="E22" s="41">
        <v>797629</v>
      </c>
      <c r="F22" s="37">
        <v>2016</v>
      </c>
      <c r="G22" s="26"/>
      <c r="H22" s="26"/>
      <c r="I22" s="26"/>
      <c r="J22" s="26"/>
    </row>
    <row r="23" spans="1:10" ht="18.75" x14ac:dyDescent="0.3">
      <c r="A23" s="25">
        <v>29.62</v>
      </c>
      <c r="B23" s="41">
        <v>350000</v>
      </c>
      <c r="C23" s="43">
        <v>5.75</v>
      </c>
      <c r="D23" s="26">
        <v>6.49</v>
      </c>
      <c r="E23" s="41">
        <v>527023</v>
      </c>
      <c r="F23" s="37">
        <v>2015</v>
      </c>
      <c r="G23" s="26"/>
      <c r="H23" s="26"/>
      <c r="I23" s="26"/>
      <c r="J23" s="26"/>
    </row>
    <row r="24" spans="1:10" ht="18.75" x14ac:dyDescent="0.3">
      <c r="A24" s="25">
        <v>30.83</v>
      </c>
      <c r="B24" s="41">
        <v>294000</v>
      </c>
      <c r="C24" s="43">
        <v>7.12</v>
      </c>
      <c r="D24" s="27">
        <v>5</v>
      </c>
      <c r="E24" s="41">
        <v>417300</v>
      </c>
      <c r="F24" s="37">
        <v>2014</v>
      </c>
      <c r="G24" s="26"/>
      <c r="H24" s="26"/>
      <c r="I24" s="26"/>
      <c r="J24" s="26"/>
    </row>
    <row r="25" spans="1:10" ht="18.75" x14ac:dyDescent="0.3">
      <c r="A25" s="25">
        <v>28.55</v>
      </c>
      <c r="B25" s="41">
        <v>345000</v>
      </c>
      <c r="C25" s="43">
        <v>7.12</v>
      </c>
      <c r="D25" s="27">
        <v>5</v>
      </c>
      <c r="E25" s="41">
        <v>393268</v>
      </c>
      <c r="F25" s="37">
        <v>2013</v>
      </c>
      <c r="G25" s="26"/>
      <c r="H25" s="26"/>
      <c r="I25" s="26"/>
      <c r="J25" s="26"/>
    </row>
    <row r="26" spans="1:10" ht="18.75" x14ac:dyDescent="0.3">
      <c r="A26" s="25">
        <v>29.72</v>
      </c>
      <c r="B26" s="41"/>
      <c r="C26" s="43">
        <v>8.74</v>
      </c>
      <c r="D26" s="26"/>
      <c r="E26" s="41">
        <v>398656</v>
      </c>
      <c r="F26" s="37">
        <v>2012</v>
      </c>
      <c r="G26" s="26"/>
      <c r="H26" s="26"/>
      <c r="I26" s="26"/>
      <c r="J26" s="26"/>
    </row>
    <row r="27" spans="1:10" ht="18.75" x14ac:dyDescent="0.3">
      <c r="A27" s="25">
        <v>29.87</v>
      </c>
      <c r="B27" s="41">
        <v>153000</v>
      </c>
      <c r="C27" s="43">
        <v>8.9</v>
      </c>
      <c r="D27" s="26"/>
      <c r="E27" s="41">
        <v>371971</v>
      </c>
      <c r="F27" s="37">
        <v>2011</v>
      </c>
      <c r="G27" s="26"/>
      <c r="H27" s="26"/>
      <c r="I27" s="26"/>
      <c r="J27" s="26"/>
    </row>
    <row r="28" spans="1:10" ht="18.75" x14ac:dyDescent="0.3">
      <c r="A28" s="40">
        <v>25.06</v>
      </c>
      <c r="B28" s="45">
        <v>427530</v>
      </c>
      <c r="C28" s="44">
        <v>7.79</v>
      </c>
      <c r="E28" s="42">
        <v>328530</v>
      </c>
      <c r="F28" s="39">
        <v>2010</v>
      </c>
    </row>
    <row r="29" spans="1:10" ht="18.75" x14ac:dyDescent="0.3">
      <c r="A29" s="40">
        <v>25.24</v>
      </c>
      <c r="B29" s="42">
        <v>357029</v>
      </c>
      <c r="C29" s="46">
        <v>6.42</v>
      </c>
      <c r="E29" s="42">
        <v>332029</v>
      </c>
      <c r="F29" s="39">
        <v>2009</v>
      </c>
    </row>
  </sheetData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9"/>
  <sheetViews>
    <sheetView topLeftCell="A11" workbookViewId="0">
      <selection activeCell="E19" sqref="E19"/>
    </sheetView>
  </sheetViews>
  <sheetFormatPr defaultRowHeight="15" x14ac:dyDescent="0.25"/>
  <cols>
    <col min="2" max="2" width="23.42578125" bestFit="1" customWidth="1"/>
    <col min="3" max="3" width="9.7109375" customWidth="1"/>
    <col min="5" max="5" width="12.7109375" bestFit="1" customWidth="1"/>
    <col min="6" max="6" width="4.7109375" customWidth="1"/>
    <col min="7" max="7" width="15.28515625" bestFit="1" customWidth="1"/>
    <col min="8" max="8" width="13.42578125" customWidth="1"/>
  </cols>
  <sheetData>
    <row r="1" spans="1:14" ht="43.5" customHeight="1" x14ac:dyDescent="0.25">
      <c r="A1" s="5" t="s">
        <v>0</v>
      </c>
      <c r="B1" s="10" t="s">
        <v>2</v>
      </c>
      <c r="C1" s="11" t="s">
        <v>3</v>
      </c>
      <c r="D1" s="12" t="s">
        <v>11</v>
      </c>
      <c r="E1" s="12" t="s">
        <v>12</v>
      </c>
      <c r="F1" s="12"/>
      <c r="G1" s="13"/>
      <c r="H1" s="13">
        <v>2016</v>
      </c>
      <c r="I1" s="13">
        <v>2015</v>
      </c>
      <c r="J1" s="13">
        <v>2014</v>
      </c>
    </row>
    <row r="2" spans="1:14" x14ac:dyDescent="0.25">
      <c r="A2" s="3">
        <v>28.77</v>
      </c>
      <c r="B2">
        <v>0</v>
      </c>
      <c r="C2">
        <v>6.79</v>
      </c>
      <c r="D2">
        <v>13.54</v>
      </c>
      <c r="E2" s="7">
        <v>1097629</v>
      </c>
      <c r="F2" s="7"/>
      <c r="G2" s="5" t="s">
        <v>7</v>
      </c>
      <c r="H2">
        <v>5.48</v>
      </c>
      <c r="I2" s="6">
        <v>5.75</v>
      </c>
      <c r="J2">
        <v>7.12</v>
      </c>
    </row>
    <row r="3" spans="1:14" x14ac:dyDescent="0.25">
      <c r="A3" s="3">
        <v>28.33</v>
      </c>
      <c r="B3" s="3">
        <v>100000</v>
      </c>
      <c r="C3">
        <v>6.35</v>
      </c>
      <c r="D3">
        <v>12.3</v>
      </c>
      <c r="E3" s="7">
        <v>997629</v>
      </c>
      <c r="F3" s="7"/>
      <c r="G3" s="5" t="s">
        <v>5</v>
      </c>
      <c r="H3">
        <v>17.82</v>
      </c>
      <c r="I3">
        <v>19.32</v>
      </c>
      <c r="J3" s="18">
        <v>19.335000000000001</v>
      </c>
    </row>
    <row r="4" spans="1:14" x14ac:dyDescent="0.25">
      <c r="A4" s="3">
        <v>27.89</v>
      </c>
      <c r="B4" s="3">
        <v>200000</v>
      </c>
      <c r="C4">
        <v>5.91</v>
      </c>
      <c r="D4">
        <v>11.07</v>
      </c>
      <c r="E4" s="7">
        <v>897629</v>
      </c>
      <c r="F4" s="7"/>
      <c r="G4" s="5" t="s">
        <v>6</v>
      </c>
      <c r="H4">
        <v>2.39</v>
      </c>
      <c r="I4">
        <v>2.77</v>
      </c>
      <c r="J4">
        <v>2.496</v>
      </c>
    </row>
    <row r="5" spans="1:14" x14ac:dyDescent="0.25">
      <c r="A5" s="3">
        <v>27.67</v>
      </c>
      <c r="B5" s="3">
        <v>250000</v>
      </c>
      <c r="C5">
        <v>5.69</v>
      </c>
      <c r="D5">
        <v>10.45</v>
      </c>
      <c r="E5" s="7">
        <v>847629</v>
      </c>
      <c r="F5" s="7"/>
      <c r="G5" s="5" t="s">
        <v>4</v>
      </c>
      <c r="H5">
        <v>1.77</v>
      </c>
      <c r="I5">
        <v>1.78</v>
      </c>
      <c r="J5">
        <v>1.8759999999999999</v>
      </c>
    </row>
    <row r="6" spans="1:14" s="16" customFormat="1" x14ac:dyDescent="0.25">
      <c r="A6" s="15">
        <v>27.46</v>
      </c>
      <c r="B6" s="15">
        <v>300000</v>
      </c>
      <c r="C6" s="16">
        <v>5.48</v>
      </c>
      <c r="D6" s="16">
        <v>9.84</v>
      </c>
      <c r="E6" s="17">
        <v>797629</v>
      </c>
      <c r="F6" s="17"/>
    </row>
    <row r="7" spans="1:14" x14ac:dyDescent="0.25">
      <c r="A7" s="3">
        <v>27.24</v>
      </c>
      <c r="B7" s="3">
        <v>350000</v>
      </c>
      <c r="C7">
        <v>5.26</v>
      </c>
      <c r="D7">
        <v>9.2200000000000006</v>
      </c>
      <c r="E7" s="7">
        <v>747629</v>
      </c>
      <c r="F7" s="7"/>
      <c r="G7" s="5" t="s">
        <v>14</v>
      </c>
      <c r="H7" s="5">
        <v>27.46</v>
      </c>
      <c r="I7" s="5">
        <f>SUM(I2:I6)</f>
        <v>29.62</v>
      </c>
      <c r="J7" s="19">
        <f>SUM(J2:J6)</f>
        <v>30.827000000000002</v>
      </c>
    </row>
    <row r="8" spans="1:14" x14ac:dyDescent="0.25">
      <c r="A8" s="3">
        <v>27.13</v>
      </c>
      <c r="B8" s="3">
        <v>375000</v>
      </c>
      <c r="C8">
        <v>5.15</v>
      </c>
      <c r="D8">
        <v>8.91</v>
      </c>
      <c r="E8" s="7">
        <v>722629</v>
      </c>
      <c r="F8" s="7"/>
    </row>
    <row r="9" spans="1:14" x14ac:dyDescent="0.25">
      <c r="A9" s="3">
        <v>27.02</v>
      </c>
      <c r="B9" s="3">
        <v>400000</v>
      </c>
      <c r="C9">
        <v>5.04</v>
      </c>
      <c r="D9">
        <v>8.6</v>
      </c>
      <c r="E9" s="7">
        <v>697629</v>
      </c>
      <c r="F9" s="7"/>
      <c r="G9" s="5" t="s">
        <v>8</v>
      </c>
      <c r="H9">
        <v>1.17</v>
      </c>
      <c r="I9">
        <v>1.0900000000000001</v>
      </c>
      <c r="J9">
        <v>1.085</v>
      </c>
    </row>
    <row r="10" spans="1:14" x14ac:dyDescent="0.25">
      <c r="A10" s="3">
        <v>26.91</v>
      </c>
      <c r="B10" s="3">
        <v>425000</v>
      </c>
      <c r="C10">
        <v>4.93</v>
      </c>
      <c r="D10">
        <v>8.3000000000000007</v>
      </c>
      <c r="E10" s="7">
        <v>672629</v>
      </c>
      <c r="F10" s="7"/>
    </row>
    <row r="11" spans="1:14" x14ac:dyDescent="0.25">
      <c r="A11" s="3">
        <v>26.8</v>
      </c>
      <c r="B11" s="3">
        <v>450000</v>
      </c>
      <c r="C11">
        <v>4.82</v>
      </c>
      <c r="D11">
        <v>7.99</v>
      </c>
      <c r="E11" s="7">
        <v>647629</v>
      </c>
      <c r="F11" s="7"/>
      <c r="G11" s="5" t="s">
        <v>10</v>
      </c>
      <c r="H11" s="5">
        <f>SUM(H7:H10)</f>
        <v>28.630000000000003</v>
      </c>
      <c r="I11" s="5">
        <f>SUM(I7:I10)</f>
        <v>30.71</v>
      </c>
      <c r="J11" s="19">
        <f>SUM(J7:J10)</f>
        <v>31.912000000000003</v>
      </c>
      <c r="N11" s="14"/>
    </row>
    <row r="12" spans="1:14" x14ac:dyDescent="0.25">
      <c r="A12" s="3">
        <v>26.69</v>
      </c>
      <c r="B12" s="3">
        <v>475000</v>
      </c>
      <c r="C12">
        <v>4.71</v>
      </c>
      <c r="D12">
        <v>7.68</v>
      </c>
      <c r="E12" s="7">
        <v>622629</v>
      </c>
      <c r="F12" s="7"/>
    </row>
    <row r="13" spans="1:14" x14ac:dyDescent="0.25">
      <c r="A13" s="3">
        <v>26.58</v>
      </c>
      <c r="B13" s="3">
        <v>500000</v>
      </c>
      <c r="C13">
        <v>4.5999999999999996</v>
      </c>
      <c r="D13">
        <v>7.37</v>
      </c>
      <c r="E13" s="7">
        <v>597629</v>
      </c>
      <c r="F13" s="7"/>
    </row>
    <row r="14" spans="1:14" x14ac:dyDescent="0.25">
      <c r="A14" s="3">
        <v>26.47</v>
      </c>
      <c r="B14" s="3">
        <v>525000</v>
      </c>
      <c r="C14">
        <v>4.49</v>
      </c>
      <c r="D14">
        <v>7.06</v>
      </c>
      <c r="E14" s="7">
        <v>572629</v>
      </c>
      <c r="F14" s="7"/>
    </row>
    <row r="15" spans="1:14" x14ac:dyDescent="0.25">
      <c r="A15" s="3">
        <v>26.37</v>
      </c>
      <c r="B15" s="3">
        <v>550000</v>
      </c>
      <c r="C15">
        <v>4.3899999999999997</v>
      </c>
      <c r="D15">
        <v>6.75</v>
      </c>
      <c r="E15" s="7">
        <v>547629</v>
      </c>
      <c r="F15" s="7"/>
    </row>
    <row r="16" spans="1:14" x14ac:dyDescent="0.25">
      <c r="A16" s="3">
        <v>26.26</v>
      </c>
      <c r="B16" s="3">
        <v>575000</v>
      </c>
      <c r="C16">
        <v>4.28</v>
      </c>
      <c r="D16">
        <v>6.45</v>
      </c>
      <c r="E16" s="7">
        <v>522629</v>
      </c>
      <c r="F16" s="7"/>
    </row>
    <row r="17" spans="1:6" x14ac:dyDescent="0.25">
      <c r="E17" s="7"/>
      <c r="F17" s="7"/>
    </row>
    <row r="18" spans="1:6" ht="18.75" x14ac:dyDescent="0.3">
      <c r="A18" s="8" t="s">
        <v>13</v>
      </c>
      <c r="E18" s="7"/>
      <c r="F18" s="7"/>
    </row>
    <row r="19" spans="1:6" x14ac:dyDescent="0.25">
      <c r="A19" s="3">
        <v>29.62</v>
      </c>
      <c r="B19" s="9">
        <v>350000</v>
      </c>
      <c r="C19">
        <v>5.75</v>
      </c>
      <c r="D19">
        <v>6.49</v>
      </c>
      <c r="E19" s="7">
        <v>527023</v>
      </c>
      <c r="F19" s="7"/>
    </row>
  </sheetData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3"/>
  <sheetViews>
    <sheetView workbookViewId="0">
      <selection activeCell="A2" sqref="A2"/>
    </sheetView>
  </sheetViews>
  <sheetFormatPr defaultRowHeight="15" x14ac:dyDescent="0.25"/>
  <cols>
    <col min="2" max="2" width="23.42578125" bestFit="1" customWidth="1"/>
    <col min="4" max="4" width="9.7109375" customWidth="1"/>
    <col min="7" max="7" width="13.42578125" customWidth="1"/>
  </cols>
  <sheetData>
    <row r="1" spans="1:13" ht="43.5" customHeight="1" x14ac:dyDescent="0.25">
      <c r="A1" t="s">
        <v>0</v>
      </c>
      <c r="B1" s="2" t="s">
        <v>2</v>
      </c>
      <c r="C1" t="s">
        <v>1</v>
      </c>
      <c r="D1" s="4" t="s">
        <v>3</v>
      </c>
      <c r="G1" s="1"/>
      <c r="H1" s="1">
        <v>2015</v>
      </c>
      <c r="I1" s="1">
        <v>2014</v>
      </c>
    </row>
    <row r="2" spans="1:13" x14ac:dyDescent="0.25">
      <c r="A2" s="3">
        <v>31.2</v>
      </c>
      <c r="B2">
        <v>0</v>
      </c>
      <c r="C2">
        <v>10.8</v>
      </c>
      <c r="D2">
        <v>7.33</v>
      </c>
      <c r="G2" t="s">
        <v>7</v>
      </c>
      <c r="H2" s="6">
        <v>5.75</v>
      </c>
      <c r="I2">
        <v>7.12</v>
      </c>
    </row>
    <row r="3" spans="1:13" x14ac:dyDescent="0.25">
      <c r="A3" s="3">
        <v>30.75</v>
      </c>
      <c r="B3" s="3">
        <v>100000</v>
      </c>
      <c r="C3">
        <v>9.57</v>
      </c>
      <c r="D3">
        <v>6.88</v>
      </c>
      <c r="G3" t="s">
        <v>5</v>
      </c>
      <c r="H3">
        <v>19.32</v>
      </c>
      <c r="I3">
        <v>19.335000000000001</v>
      </c>
    </row>
    <row r="4" spans="1:13" x14ac:dyDescent="0.25">
      <c r="A4" s="3">
        <v>30.29</v>
      </c>
      <c r="B4" s="3">
        <v>200000</v>
      </c>
      <c r="C4">
        <v>8.34</v>
      </c>
      <c r="D4">
        <v>6.42</v>
      </c>
      <c r="G4" t="s">
        <v>6</v>
      </c>
      <c r="H4">
        <v>2.77</v>
      </c>
      <c r="I4">
        <v>2.496</v>
      </c>
    </row>
    <row r="5" spans="1:13" x14ac:dyDescent="0.25">
      <c r="A5" s="3">
        <v>30.07</v>
      </c>
      <c r="B5" s="3">
        <v>250000</v>
      </c>
      <c r="C5">
        <v>7.72</v>
      </c>
      <c r="D5">
        <v>6.2</v>
      </c>
      <c r="G5" t="s">
        <v>4</v>
      </c>
      <c r="H5">
        <v>1.78</v>
      </c>
      <c r="I5">
        <v>1.8759999999999999</v>
      </c>
    </row>
    <row r="6" spans="1:13" x14ac:dyDescent="0.25">
      <c r="A6" s="3">
        <v>29.84</v>
      </c>
      <c r="B6" s="3">
        <v>300000</v>
      </c>
      <c r="C6">
        <v>7.11</v>
      </c>
      <c r="D6">
        <v>5.97</v>
      </c>
    </row>
    <row r="7" spans="1:13" x14ac:dyDescent="0.25">
      <c r="A7" s="3">
        <v>29.62</v>
      </c>
      <c r="B7" s="3">
        <v>350000</v>
      </c>
      <c r="C7">
        <v>6.49</v>
      </c>
      <c r="D7">
        <v>5.75</v>
      </c>
      <c r="G7" s="5" t="s">
        <v>10</v>
      </c>
      <c r="H7">
        <f>SUM(H2:H6)</f>
        <v>29.62</v>
      </c>
      <c r="I7">
        <f>SUM(I2:I6)</f>
        <v>30.827000000000002</v>
      </c>
    </row>
    <row r="8" spans="1:13" x14ac:dyDescent="0.25">
      <c r="A8" s="3">
        <v>29.5</v>
      </c>
      <c r="B8" s="3">
        <v>375000</v>
      </c>
      <c r="C8">
        <v>6.18</v>
      </c>
      <c r="D8">
        <v>5.63</v>
      </c>
    </row>
    <row r="9" spans="1:13" x14ac:dyDescent="0.25">
      <c r="A9" s="3">
        <v>29.39</v>
      </c>
      <c r="B9" s="3">
        <v>400000</v>
      </c>
      <c r="C9">
        <v>5.88</v>
      </c>
      <c r="D9">
        <v>5.52</v>
      </c>
      <c r="G9" t="s">
        <v>8</v>
      </c>
      <c r="H9">
        <v>1.0900000000000001</v>
      </c>
      <c r="I9">
        <v>1.085</v>
      </c>
    </row>
    <row r="10" spans="1:13" x14ac:dyDescent="0.25">
      <c r="A10" s="3">
        <v>29.28</v>
      </c>
      <c r="B10" s="3">
        <v>425000</v>
      </c>
      <c r="C10">
        <v>5.57</v>
      </c>
      <c r="D10">
        <v>5.41</v>
      </c>
    </row>
    <row r="11" spans="1:13" x14ac:dyDescent="0.25">
      <c r="A11" s="3">
        <v>29.16</v>
      </c>
      <c r="B11" s="3">
        <v>450000</v>
      </c>
      <c r="C11">
        <v>5.26</v>
      </c>
      <c r="D11">
        <v>5.29</v>
      </c>
      <c r="G11" t="s">
        <v>9</v>
      </c>
      <c r="H11">
        <f>SUM(H7:H10)</f>
        <v>30.71</v>
      </c>
      <c r="I11">
        <f>SUM(I7:I10)</f>
        <v>31.912000000000003</v>
      </c>
      <c r="M11" s="6"/>
    </row>
    <row r="12" spans="1:13" x14ac:dyDescent="0.25">
      <c r="A12" s="3">
        <v>29.07</v>
      </c>
      <c r="B12" s="3">
        <v>470000</v>
      </c>
      <c r="C12">
        <v>5.01</v>
      </c>
      <c r="D12">
        <v>5.2</v>
      </c>
    </row>
    <row r="13" spans="1:13" x14ac:dyDescent="0.25">
      <c r="A13" s="3">
        <v>29.05</v>
      </c>
      <c r="B13" s="3">
        <v>475000</v>
      </c>
      <c r="C13">
        <v>4.95</v>
      </c>
      <c r="D13">
        <v>5.18</v>
      </c>
    </row>
  </sheetData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2021 with $100,000 Overlay</vt:lpstr>
      <vt:lpstr>2020 with $100,000 Overlay</vt:lpstr>
      <vt:lpstr>2019 with $100,000 Overlay</vt:lpstr>
      <vt:lpstr>2019 with $75,000 Overlay</vt:lpstr>
      <vt:lpstr>2018 with $175,000 overlay</vt:lpstr>
      <vt:lpstr>2017 tax rate setting</vt:lpstr>
      <vt:lpstr>2016 tax rate setting (2)</vt:lpstr>
      <vt:lpstr>2015 tax rate setting</vt:lpstr>
      <vt:lpstr>Sheet2</vt:lpstr>
      <vt:lpstr>Sheet3</vt:lpstr>
      <vt:lpstr>'2017 tax rate setting'!Print_Area</vt:lpstr>
      <vt:lpstr>'2018 with $175,000 overlay'!Print_Area</vt:lpstr>
      <vt:lpstr>'2019 with $100,000 Overlay'!Print_Area</vt:lpstr>
      <vt:lpstr>'2019 with $75,000 Overlay'!Print_Area</vt:lpstr>
      <vt:lpstr>'2020 with $100,000 Overlay'!Print_Area</vt:lpstr>
      <vt:lpstr>'2021 with $100,000 Overlay'!Print_Area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</dc:creator>
  <cp:lastModifiedBy>Tim Fleury</cp:lastModifiedBy>
  <cp:lastPrinted>2021-11-29T22:24:32Z</cp:lastPrinted>
  <dcterms:created xsi:type="dcterms:W3CDTF">2015-10-30T16:41:36Z</dcterms:created>
  <dcterms:modified xsi:type="dcterms:W3CDTF">2021-11-30T18:31:39Z</dcterms:modified>
</cp:coreProperties>
</file>